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3920" windowHeight="7920" tabRatio="558"/>
  </bookViews>
  <sheets>
    <sheet name="JUNIOR" sheetId="34" r:id="rId1"/>
    <sheet name="INTERMEDIATE" sheetId="33" r:id="rId2"/>
    <sheet name="SENIOR" sheetId="30" r:id="rId3"/>
    <sheet name="RESULTS" sheetId="32" r:id="rId4"/>
    <sheet name="Instructions" sheetId="35" r:id="rId5"/>
    <sheet name="Sheet5" sheetId="36" r:id="rId6"/>
  </sheets>
  <definedNames>
    <definedName name="_xlnm._FilterDatabase" localSheetId="1" hidden="1">INTERMEDIATE!$Q$1:$Q$136</definedName>
    <definedName name="_xlnm._FilterDatabase" localSheetId="0" hidden="1">JUNIOR!$Q$1:$Q$136</definedName>
    <definedName name="_xlnm._FilterDatabase" localSheetId="2" hidden="1">SENIOR!$Q$1:$Q$136</definedName>
    <definedName name="_xlnm.Print_Area" localSheetId="1">INTERMEDIATE!$A$1:$AA$67</definedName>
    <definedName name="_xlnm.Print_Area" localSheetId="0">JUNIOR!$A$1:$AA$67</definedName>
    <definedName name="_xlnm.Print_Area" localSheetId="2">SENIOR!$A$1:$AA$67</definedName>
    <definedName name="_xlnm.Print_Titles" localSheetId="1">INTERMEDIATE!$1:$13</definedName>
    <definedName name="_xlnm.Print_Titles" localSheetId="0">JUNIOR!$1:$13</definedName>
    <definedName name="_xlnm.Print_Titles" localSheetId="2">SENIOR!$1:$13</definedName>
  </definedNames>
  <calcPr calcId="125725"/>
</workbook>
</file>

<file path=xl/calcChain.xml><?xml version="1.0" encoding="utf-8"?>
<calcChain xmlns="http://schemas.openxmlformats.org/spreadsheetml/2006/main">
  <c r="V67" i="34"/>
  <c r="U67"/>
  <c r="T67"/>
  <c r="S67"/>
  <c r="R67"/>
  <c r="AA65"/>
  <c r="W65"/>
  <c r="N65"/>
  <c r="M65"/>
  <c r="L65"/>
  <c r="K65"/>
  <c r="J65"/>
  <c r="I65"/>
  <c r="H65"/>
  <c r="G65"/>
  <c r="F65"/>
  <c r="E65"/>
  <c r="Q65" s="1"/>
  <c r="X65" s="1"/>
  <c r="Z65" l="1"/>
  <c r="Q64"/>
  <c r="AA63"/>
  <c r="W63"/>
  <c r="N63"/>
  <c r="M63"/>
  <c r="L63"/>
  <c r="K63"/>
  <c r="J63"/>
  <c r="I63"/>
  <c r="H63"/>
  <c r="G63"/>
  <c r="F63"/>
  <c r="E63"/>
  <c r="Q63" s="1"/>
  <c r="X63" s="1"/>
  <c r="Z63" l="1"/>
  <c r="Q62"/>
  <c r="AA61"/>
  <c r="W61"/>
  <c r="N61"/>
  <c r="M61"/>
  <c r="L61"/>
  <c r="K61"/>
  <c r="J61"/>
  <c r="I61"/>
  <c r="H61"/>
  <c r="G61"/>
  <c r="F61"/>
  <c r="E61"/>
  <c r="Q61" s="1"/>
  <c r="X61" s="1"/>
  <c r="Z61" l="1"/>
  <c r="Q60"/>
  <c r="AA59"/>
  <c r="W59"/>
  <c r="N59"/>
  <c r="M59"/>
  <c r="L59"/>
  <c r="K59"/>
  <c r="J59"/>
  <c r="I59"/>
  <c r="H59"/>
  <c r="G59"/>
  <c r="F59"/>
  <c r="E59"/>
  <c r="Q59" s="1"/>
  <c r="X59" s="1"/>
  <c r="Z59" l="1"/>
  <c r="Q58"/>
  <c r="BI57"/>
  <c r="BD57"/>
  <c r="AY57"/>
  <c r="AT57"/>
  <c r="AA57"/>
  <c r="W57"/>
  <c r="N57"/>
  <c r="M57"/>
  <c r="L57"/>
  <c r="K57"/>
  <c r="J57"/>
  <c r="I57"/>
  <c r="H57"/>
  <c r="G57"/>
  <c r="F57"/>
  <c r="E57"/>
  <c r="Q57" s="1"/>
  <c r="X57" s="1"/>
  <c r="Z57" l="1"/>
  <c r="Q56"/>
  <c r="AA55"/>
  <c r="W55"/>
  <c r="N55"/>
  <c r="M55"/>
  <c r="L55"/>
  <c r="K55"/>
  <c r="J55"/>
  <c r="I55"/>
  <c r="H55"/>
  <c r="G55"/>
  <c r="F55"/>
  <c r="E55"/>
  <c r="Q55" s="1"/>
  <c r="X55" s="1"/>
  <c r="Z55" l="1"/>
  <c r="Q54"/>
  <c r="AA53"/>
  <c r="W53"/>
  <c r="N53"/>
  <c r="M53"/>
  <c r="L53"/>
  <c r="K53"/>
  <c r="J53"/>
  <c r="I53"/>
  <c r="H53"/>
  <c r="G53"/>
  <c r="F53"/>
  <c r="E53"/>
  <c r="Q53" s="1"/>
  <c r="X53" s="1"/>
  <c r="Z53" l="1"/>
  <c r="Q52"/>
  <c r="AA51"/>
  <c r="W51"/>
  <c r="N51"/>
  <c r="M51"/>
  <c r="L51"/>
  <c r="K51"/>
  <c r="J51"/>
  <c r="I51"/>
  <c r="H51"/>
  <c r="G51"/>
  <c r="F51"/>
  <c r="E51"/>
  <c r="Q51" s="1"/>
  <c r="X51" s="1"/>
  <c r="Z51" l="1"/>
  <c r="Q50"/>
  <c r="AA49"/>
  <c r="W49"/>
  <c r="N49"/>
  <c r="M49"/>
  <c r="L49"/>
  <c r="K49"/>
  <c r="J49"/>
  <c r="I49"/>
  <c r="H49"/>
  <c r="G49"/>
  <c r="F49"/>
  <c r="E49"/>
  <c r="Q49" s="1"/>
  <c r="X49" s="1"/>
  <c r="Z49" l="1"/>
  <c r="Q48"/>
  <c r="AA47"/>
  <c r="W47"/>
  <c r="N47"/>
  <c r="M47"/>
  <c r="L47"/>
  <c r="K47"/>
  <c r="J47"/>
  <c r="I47"/>
  <c r="H47"/>
  <c r="G47"/>
  <c r="F47"/>
  <c r="E47"/>
  <c r="Q47" s="1"/>
  <c r="X47" s="1"/>
  <c r="Z47" l="1"/>
  <c r="Q46"/>
  <c r="AA45"/>
  <c r="W45"/>
  <c r="N45"/>
  <c r="M45"/>
  <c r="L45"/>
  <c r="K45"/>
  <c r="J45"/>
  <c r="I45"/>
  <c r="H45"/>
  <c r="G45"/>
  <c r="F45"/>
  <c r="E45"/>
  <c r="Q45" s="1"/>
  <c r="X45" s="1"/>
  <c r="Z45" l="1"/>
  <c r="Q44"/>
  <c r="AA43"/>
  <c r="W43"/>
  <c r="N43"/>
  <c r="M43"/>
  <c r="L43"/>
  <c r="K43"/>
  <c r="J43"/>
  <c r="I43"/>
  <c r="H43"/>
  <c r="G43"/>
  <c r="F43"/>
  <c r="E43"/>
  <c r="Q43" s="1"/>
  <c r="X43" s="1"/>
  <c r="Z43" l="1"/>
  <c r="Q42"/>
  <c r="AA41"/>
  <c r="W41"/>
  <c r="N41"/>
  <c r="M41"/>
  <c r="L41"/>
  <c r="K41"/>
  <c r="J41"/>
  <c r="I41"/>
  <c r="H41"/>
  <c r="G41"/>
  <c r="F41"/>
  <c r="E41"/>
  <c r="Q41" s="1"/>
  <c r="AA39"/>
  <c r="W39"/>
  <c r="N39"/>
  <c r="M39"/>
  <c r="L39"/>
  <c r="K39"/>
  <c r="J39"/>
  <c r="I39"/>
  <c r="H39"/>
  <c r="G39"/>
  <c r="F39"/>
  <c r="E39"/>
  <c r="Q39" s="1"/>
  <c r="BK37"/>
  <c r="BJ37"/>
  <c r="BI37"/>
  <c r="BF37"/>
  <c r="BE37"/>
  <c r="BD37"/>
  <c r="BA37"/>
  <c r="AZ37"/>
  <c r="AY37"/>
  <c r="AV37"/>
  <c r="AU37"/>
  <c r="AT37"/>
  <c r="AA37"/>
  <c r="W37"/>
  <c r="N37"/>
  <c r="M37"/>
  <c r="L37"/>
  <c r="K37"/>
  <c r="J37"/>
  <c r="I37"/>
  <c r="H37"/>
  <c r="G37"/>
  <c r="F37"/>
  <c r="E37"/>
  <c r="Q37" s="1"/>
  <c r="BK36"/>
  <c r="BJ36"/>
  <c r="BI36"/>
  <c r="BH36"/>
  <c r="BF36"/>
  <c r="BE36"/>
  <c r="BD36"/>
  <c r="BC36"/>
  <c r="BA36"/>
  <c r="AZ36"/>
  <c r="AY36"/>
  <c r="AX36"/>
  <c r="AV36"/>
  <c r="AU36"/>
  <c r="AT36"/>
  <c r="AS36"/>
  <c r="AA35"/>
  <c r="W35"/>
  <c r="N35"/>
  <c r="M35"/>
  <c r="L35"/>
  <c r="K35"/>
  <c r="J35"/>
  <c r="I35"/>
  <c r="H35"/>
  <c r="G35"/>
  <c r="F35"/>
  <c r="E35"/>
  <c r="Q35" s="1"/>
  <c r="AA33"/>
  <c r="W33"/>
  <c r="N33"/>
  <c r="M33"/>
  <c r="L33"/>
  <c r="K33"/>
  <c r="J33"/>
  <c r="I33"/>
  <c r="H33"/>
  <c r="G33"/>
  <c r="F33"/>
  <c r="E33"/>
  <c r="Q33" s="1"/>
  <c r="X37" l="1"/>
  <c r="Q36"/>
  <c r="X33"/>
  <c r="Q32"/>
  <c r="Q34"/>
  <c r="X35"/>
  <c r="Q38"/>
  <c r="X39"/>
  <c r="X41"/>
  <c r="Q40"/>
  <c r="AA31"/>
  <c r="W31"/>
  <c r="N31"/>
  <c r="M31"/>
  <c r="L31"/>
  <c r="K31"/>
  <c r="J31"/>
  <c r="I31"/>
  <c r="H31"/>
  <c r="G31"/>
  <c r="F31"/>
  <c r="E31"/>
  <c r="Q31" s="1"/>
  <c r="X31" s="1"/>
  <c r="Z31" l="1"/>
  <c r="Z41"/>
  <c r="Z33"/>
  <c r="Z37"/>
  <c r="Z39"/>
  <c r="Z35"/>
  <c r="Q30"/>
  <c r="AA29"/>
  <c r="W29"/>
  <c r="N29"/>
  <c r="M29"/>
  <c r="L29"/>
  <c r="K29"/>
  <c r="J29"/>
  <c r="I29"/>
  <c r="H29"/>
  <c r="G29"/>
  <c r="F29"/>
  <c r="E29"/>
  <c r="Q29" s="1"/>
  <c r="X29" s="1"/>
  <c r="Z29" l="1"/>
  <c r="Q28"/>
  <c r="AA27"/>
  <c r="W27"/>
  <c r="N27"/>
  <c r="M27"/>
  <c r="L27"/>
  <c r="K27"/>
  <c r="J27"/>
  <c r="I27"/>
  <c r="H27"/>
  <c r="G27"/>
  <c r="F27"/>
  <c r="E27"/>
  <c r="Q27" s="1"/>
  <c r="X27" s="1"/>
  <c r="Z27" l="1"/>
  <c r="Q26"/>
  <c r="AA25"/>
  <c r="W25"/>
  <c r="N25"/>
  <c r="M25"/>
  <c r="L25"/>
  <c r="K25"/>
  <c r="J25"/>
  <c r="I25"/>
  <c r="H25"/>
  <c r="G25"/>
  <c r="F25"/>
  <c r="E25"/>
  <c r="Q25" s="1"/>
  <c r="X25" s="1"/>
  <c r="Z25" l="1"/>
  <c r="Q24"/>
  <c r="AA23"/>
  <c r="W23"/>
  <c r="N23"/>
  <c r="M23"/>
  <c r="L23"/>
  <c r="K23"/>
  <c r="J23"/>
  <c r="I23"/>
  <c r="H23"/>
  <c r="G23"/>
  <c r="F23"/>
  <c r="E23"/>
  <c r="Q23" s="1"/>
  <c r="X23" s="1"/>
  <c r="Z23" l="1"/>
  <c r="Q22"/>
  <c r="AA21"/>
  <c r="W21"/>
  <c r="N21"/>
  <c r="M21"/>
  <c r="L21"/>
  <c r="K21"/>
  <c r="J21"/>
  <c r="I21"/>
  <c r="H21"/>
  <c r="G21"/>
  <c r="F21"/>
  <c r="E21"/>
  <c r="Q21" s="1"/>
  <c r="X21" s="1"/>
  <c r="Z21" l="1"/>
  <c r="Q20"/>
  <c r="AA19"/>
  <c r="W19"/>
  <c r="N19"/>
  <c r="M19"/>
  <c r="L19"/>
  <c r="K19"/>
  <c r="J19"/>
  <c r="I19"/>
  <c r="H19"/>
  <c r="G19"/>
  <c r="F19"/>
  <c r="E19"/>
  <c r="Q19" s="1"/>
  <c r="X19" s="1"/>
  <c r="Z19" l="1"/>
  <c r="Q18"/>
  <c r="AA17"/>
  <c r="W17"/>
  <c r="N17"/>
  <c r="M17"/>
  <c r="L17"/>
  <c r="K17"/>
  <c r="J17"/>
  <c r="I17"/>
  <c r="H17"/>
  <c r="G17"/>
  <c r="F17"/>
  <c r="E17"/>
  <c r="Q17" s="1"/>
  <c r="X17" s="1"/>
  <c r="Z17" l="1"/>
  <c r="Q16"/>
  <c r="AA15"/>
  <c r="W15"/>
  <c r="N15"/>
  <c r="N67" s="1"/>
  <c r="M15"/>
  <c r="M67" s="1"/>
  <c r="L15"/>
  <c r="L67" s="1"/>
  <c r="K15"/>
  <c r="K67" s="1"/>
  <c r="J15"/>
  <c r="J67" s="1"/>
  <c r="I15"/>
  <c r="I67" s="1"/>
  <c r="H15"/>
  <c r="H67" s="1"/>
  <c r="G15"/>
  <c r="G67" s="1"/>
  <c r="F15"/>
  <c r="F67" s="1"/>
  <c r="E15"/>
  <c r="E67" s="1"/>
  <c r="Q15" l="1"/>
  <c r="X15" s="1"/>
  <c r="Y65" l="1"/>
  <c r="Y63"/>
  <c r="Y61"/>
  <c r="Y59"/>
  <c r="Y57"/>
  <c r="Y55"/>
  <c r="Y53"/>
  <c r="Y51"/>
  <c r="Y49"/>
  <c r="Y47"/>
  <c r="Y45"/>
  <c r="Y43"/>
  <c r="Y31"/>
  <c r="Y41"/>
  <c r="Y33"/>
  <c r="Y37"/>
  <c r="Y39"/>
  <c r="Y35"/>
  <c r="Y29"/>
  <c r="Y27"/>
  <c r="Y25"/>
  <c r="Y23"/>
  <c r="Y21"/>
  <c r="Y19"/>
  <c r="Y17"/>
  <c r="Y15"/>
  <c r="Z15"/>
  <c r="Q14"/>
  <c r="Q67" s="1"/>
  <c r="U13"/>
  <c r="T13"/>
  <c r="S13"/>
  <c r="R13"/>
  <c r="N13"/>
  <c r="M13"/>
  <c r="L13"/>
  <c r="K13"/>
  <c r="J13"/>
  <c r="I13"/>
  <c r="H13"/>
  <c r="G13"/>
  <c r="F13"/>
  <c r="E13"/>
  <c r="N12"/>
  <c r="M12"/>
  <c r="L12"/>
  <c r="K12"/>
  <c r="J12"/>
  <c r="I12"/>
  <c r="H12"/>
  <c r="G12"/>
  <c r="F12"/>
  <c r="E12"/>
  <c r="CO4"/>
  <c r="CM10" s="1"/>
  <c r="CN4"/>
  <c r="CM4"/>
  <c r="CJ4"/>
  <c r="CH10" s="1"/>
  <c r="CI4"/>
  <c r="CH4"/>
  <c r="CE4"/>
  <c r="CC10" s="1"/>
  <c r="CD4"/>
  <c r="CC4"/>
  <c r="BZ4"/>
  <c r="BX10" s="1"/>
  <c r="BY4"/>
  <c r="BX4"/>
  <c r="BU4"/>
  <c r="BS10" s="1"/>
  <c r="BT4"/>
  <c r="BS4"/>
  <c r="BP4"/>
  <c r="BN10" s="1"/>
  <c r="BO4"/>
  <c r="BN4"/>
  <c r="BK4"/>
  <c r="BI10" s="1"/>
  <c r="BJ4"/>
  <c r="BI4"/>
  <c r="BF4"/>
  <c r="BD10" s="1"/>
  <c r="BE4"/>
  <c r="BD4"/>
  <c r="BA4"/>
  <c r="AY10" s="1"/>
  <c r="AZ4"/>
  <c r="AY4"/>
  <c r="AV4"/>
  <c r="AT10" s="1"/>
  <c r="AU4"/>
  <c r="AT4"/>
  <c r="AQ4"/>
  <c r="AO10" s="1"/>
  <c r="AP4"/>
  <c r="AO4"/>
  <c r="AL4"/>
  <c r="AK4"/>
  <c r="AJ4"/>
  <c r="CO3"/>
  <c r="CN3"/>
  <c r="CM3"/>
  <c r="CL3"/>
  <c r="CJ3"/>
  <c r="CI3"/>
  <c r="CH3"/>
  <c r="CG3"/>
  <c r="CE3"/>
  <c r="CD3"/>
  <c r="CC3"/>
  <c r="CB3"/>
  <c r="BZ3"/>
  <c r="BY3"/>
  <c r="BX3"/>
  <c r="BW3"/>
  <c r="BU3"/>
  <c r="BT3"/>
  <c r="BS3"/>
  <c r="BR3"/>
  <c r="BP3"/>
  <c r="BO3"/>
  <c r="BN3"/>
  <c r="BM3"/>
  <c r="BK3"/>
  <c r="BJ3"/>
  <c r="BI3"/>
  <c r="BH3"/>
  <c r="BF3"/>
  <c r="BE3"/>
  <c r="BD3"/>
  <c r="BC3"/>
  <c r="BA3"/>
  <c r="AZ3"/>
  <c r="AY3"/>
  <c r="AX3"/>
  <c r="AV3"/>
  <c r="AU3"/>
  <c r="AT3"/>
  <c r="AS3"/>
  <c r="AQ3"/>
  <c r="AP3"/>
  <c r="AO3"/>
  <c r="AN3"/>
  <c r="AL3"/>
  <c r="AK3"/>
  <c r="AJ3"/>
  <c r="AI3"/>
  <c r="V67" i="33"/>
  <c r="U67"/>
  <c r="T67"/>
  <c r="S67"/>
  <c r="R67"/>
  <c r="AA65"/>
  <c r="W65"/>
  <c r="N65"/>
  <c r="M65"/>
  <c r="L65"/>
  <c r="K65"/>
  <c r="J65"/>
  <c r="I65"/>
  <c r="H65"/>
  <c r="G65"/>
  <c r="F65"/>
  <c r="E65"/>
  <c r="Q65" s="1"/>
  <c r="X65" s="1"/>
  <c r="BH49" i="34" l="1"/>
  <c r="BC49"/>
  <c r="AX49"/>
  <c r="AS49"/>
  <c r="BH48"/>
  <c r="BC48"/>
  <c r="AX48"/>
  <c r="AS48"/>
  <c r="BH47"/>
  <c r="BC47"/>
  <c r="AX47"/>
  <c r="AS47"/>
  <c r="AI16"/>
  <c r="AI15"/>
  <c r="AI14"/>
  <c r="BH46"/>
  <c r="BC46"/>
  <c r="AX46"/>
  <c r="AS46"/>
  <c r="BH45"/>
  <c r="BC45"/>
  <c r="AX45"/>
  <c r="AS45"/>
  <c r="BH44"/>
  <c r="BC44"/>
  <c r="AX44"/>
  <c r="AS44"/>
  <c r="AI13"/>
  <c r="AI12"/>
  <c r="AI11"/>
  <c r="BH43"/>
  <c r="BC43"/>
  <c r="AX43"/>
  <c r="AS43"/>
  <c r="BH42"/>
  <c r="BC42"/>
  <c r="AX42"/>
  <c r="AS42"/>
  <c r="BH41"/>
  <c r="BC41"/>
  <c r="AX41"/>
  <c r="AS41"/>
  <c r="AI10"/>
  <c r="AI9"/>
  <c r="AN13"/>
  <c r="AN12"/>
  <c r="AN11"/>
  <c r="AN10"/>
  <c r="AN9"/>
  <c r="AN8"/>
  <c r="AS13"/>
  <c r="AS12"/>
  <c r="AS11"/>
  <c r="AS10"/>
  <c r="AS9"/>
  <c r="AS8"/>
  <c r="AX13"/>
  <c r="AX12"/>
  <c r="AX11"/>
  <c r="AX10"/>
  <c r="AX9"/>
  <c r="AX8"/>
  <c r="BC13"/>
  <c r="BC12"/>
  <c r="BC11"/>
  <c r="BC10"/>
  <c r="BC9"/>
  <c r="BC8"/>
  <c r="BH13"/>
  <c r="BH12"/>
  <c r="BH11"/>
  <c r="BH10"/>
  <c r="BH9"/>
  <c r="BH8"/>
  <c r="BM13"/>
  <c r="BM12"/>
  <c r="BM11"/>
  <c r="BM10"/>
  <c r="BM9"/>
  <c r="BM8"/>
  <c r="BR13"/>
  <c r="BR12"/>
  <c r="BR11"/>
  <c r="BR10"/>
  <c r="BR9"/>
  <c r="BR8"/>
  <c r="BW13"/>
  <c r="BW12"/>
  <c r="BW11"/>
  <c r="BW10"/>
  <c r="BW9"/>
  <c r="BW8"/>
  <c r="CB13"/>
  <c r="CB12"/>
  <c r="CB11"/>
  <c r="CB10"/>
  <c r="CB9"/>
  <c r="CB8"/>
  <c r="CG13"/>
  <c r="CG12"/>
  <c r="CG11"/>
  <c r="CG10"/>
  <c r="CG9"/>
  <c r="CG8"/>
  <c r="CL13"/>
  <c r="CL12"/>
  <c r="CL11"/>
  <c r="CL10"/>
  <c r="CL9"/>
  <c r="CL8"/>
  <c r="BI51"/>
  <c r="BD51"/>
  <c r="AY51"/>
  <c r="AT51"/>
  <c r="BI41"/>
  <c r="BD41"/>
  <c r="AY41"/>
  <c r="AT41"/>
  <c r="AJ18"/>
  <c r="AO19"/>
  <c r="AO12"/>
  <c r="AO9"/>
  <c r="AT18"/>
  <c r="AT8"/>
  <c r="AY19"/>
  <c r="AY12"/>
  <c r="AY9"/>
  <c r="BD18"/>
  <c r="BD8"/>
  <c r="BI19"/>
  <c r="BI12"/>
  <c r="BI9"/>
  <c r="BN18"/>
  <c r="BN8"/>
  <c r="BS19"/>
  <c r="BS12"/>
  <c r="BS9"/>
  <c r="BX18"/>
  <c r="BX8"/>
  <c r="CC19"/>
  <c r="CC12"/>
  <c r="CC9"/>
  <c r="CH18"/>
  <c r="CH8"/>
  <c r="CM19"/>
  <c r="CM12"/>
  <c r="CM9"/>
  <c r="AJ8"/>
  <c r="BH52"/>
  <c r="BC52"/>
  <c r="AX52"/>
  <c r="AS52"/>
  <c r="BH51"/>
  <c r="BC51"/>
  <c r="AX51"/>
  <c r="AS51"/>
  <c r="BH50"/>
  <c r="BC50"/>
  <c r="AX50"/>
  <c r="AS50"/>
  <c r="AI19"/>
  <c r="AI18"/>
  <c r="AI17"/>
  <c r="AN16"/>
  <c r="AN15"/>
  <c r="AN14"/>
  <c r="AN19"/>
  <c r="AN18"/>
  <c r="AN17"/>
  <c r="AS16"/>
  <c r="AS15"/>
  <c r="AS14"/>
  <c r="AS19"/>
  <c r="AS18"/>
  <c r="AS17"/>
  <c r="AX16"/>
  <c r="AX15"/>
  <c r="AX14"/>
  <c r="AX19"/>
  <c r="AX18"/>
  <c r="AX17"/>
  <c r="BC16"/>
  <c r="BC15"/>
  <c r="BC14"/>
  <c r="BC19"/>
  <c r="BC18"/>
  <c r="BC17"/>
  <c r="BH16"/>
  <c r="BH15"/>
  <c r="BH14"/>
  <c r="BH19"/>
  <c r="BH18"/>
  <c r="BH17"/>
  <c r="BM16"/>
  <c r="BM15"/>
  <c r="BM14"/>
  <c r="BM19"/>
  <c r="BM18"/>
  <c r="BM17"/>
  <c r="BR16"/>
  <c r="BR15"/>
  <c r="BR14"/>
  <c r="BR19"/>
  <c r="BR18"/>
  <c r="BR17"/>
  <c r="BW16"/>
  <c r="BW15"/>
  <c r="BW14"/>
  <c r="BW19"/>
  <c r="BW18"/>
  <c r="BW17"/>
  <c r="CB16"/>
  <c r="CB15"/>
  <c r="CB14"/>
  <c r="CB19"/>
  <c r="CB18"/>
  <c r="CB17"/>
  <c r="CG16"/>
  <c r="CG15"/>
  <c r="CG14"/>
  <c r="CG19"/>
  <c r="CG18"/>
  <c r="CG17"/>
  <c r="CL16"/>
  <c r="CL15"/>
  <c r="CL14"/>
  <c r="CL19"/>
  <c r="CL18"/>
  <c r="CL17"/>
  <c r="BI52"/>
  <c r="BD52"/>
  <c r="AY52"/>
  <c r="AT52"/>
  <c r="BI45"/>
  <c r="BI56" s="1"/>
  <c r="BD45"/>
  <c r="BD56" s="1"/>
  <c r="AY45"/>
  <c r="AY56" s="1"/>
  <c r="AT45"/>
  <c r="AT56" s="1"/>
  <c r="BI42"/>
  <c r="BD42"/>
  <c r="AY42"/>
  <c r="AT42"/>
  <c r="AJ19"/>
  <c r="AJ12"/>
  <c r="AJ9"/>
  <c r="BI43"/>
  <c r="BD43"/>
  <c r="AY43"/>
  <c r="AT43"/>
  <c r="AJ10"/>
  <c r="AO18"/>
  <c r="AO8"/>
  <c r="AT19"/>
  <c r="AT12"/>
  <c r="AT9"/>
  <c r="AY18"/>
  <c r="AY8"/>
  <c r="BD19"/>
  <c r="BD12"/>
  <c r="BD9"/>
  <c r="BI18"/>
  <c r="BI8"/>
  <c r="BN19"/>
  <c r="BN12"/>
  <c r="BN9"/>
  <c r="BS18"/>
  <c r="BS8"/>
  <c r="BX19"/>
  <c r="BX12"/>
  <c r="BX9"/>
  <c r="CC18"/>
  <c r="CC8"/>
  <c r="CH19"/>
  <c r="CH12"/>
  <c r="CH9"/>
  <c r="CM18"/>
  <c r="CM8"/>
  <c r="AI8"/>
  <c r="Z65" i="33"/>
  <c r="Q64"/>
  <c r="AA63"/>
  <c r="W63"/>
  <c r="N63"/>
  <c r="M63"/>
  <c r="L63"/>
  <c r="K63"/>
  <c r="J63"/>
  <c r="I63"/>
  <c r="H63"/>
  <c r="G63"/>
  <c r="F63"/>
  <c r="E63"/>
  <c r="Q63" s="1"/>
  <c r="X63" s="1"/>
  <c r="AQ8" i="34"/>
  <c r="AQ10"/>
  <c r="AQ12"/>
  <c r="AQ14"/>
  <c r="AQ16"/>
  <c r="AQ18"/>
  <c r="AQ20"/>
  <c r="AQ22"/>
  <c r="AQ24"/>
  <c r="AQ26"/>
  <c r="AQ28"/>
  <c r="AQ30"/>
  <c r="AV8"/>
  <c r="AV10"/>
  <c r="AV12"/>
  <c r="AV14"/>
  <c r="AV16"/>
  <c r="AV18"/>
  <c r="AV20"/>
  <c r="AV22"/>
  <c r="AV24"/>
  <c r="AV26"/>
  <c r="AV28"/>
  <c r="AV30"/>
  <c r="AV41"/>
  <c r="AV43"/>
  <c r="AV45"/>
  <c r="AV47"/>
  <c r="AV49"/>
  <c r="AV51"/>
  <c r="AV53"/>
  <c r="AV55"/>
  <c r="AV57"/>
  <c r="AV59"/>
  <c r="AV61"/>
  <c r="AV63"/>
  <c r="BA8"/>
  <c r="BA10"/>
  <c r="BA12"/>
  <c r="BA14"/>
  <c r="BA16"/>
  <c r="BA18"/>
  <c r="BA20"/>
  <c r="BA22"/>
  <c r="BA24"/>
  <c r="BA26"/>
  <c r="BA28"/>
  <c r="BA30"/>
  <c r="BA41"/>
  <c r="BA43"/>
  <c r="BA45"/>
  <c r="BA47"/>
  <c r="BA49"/>
  <c r="BA51"/>
  <c r="BA53"/>
  <c r="BA55"/>
  <c r="BA57"/>
  <c r="BA59"/>
  <c r="BA61"/>
  <c r="BA63"/>
  <c r="BF8"/>
  <c r="BF10"/>
  <c r="BF12"/>
  <c r="BF14"/>
  <c r="BF16"/>
  <c r="BF18"/>
  <c r="BF20"/>
  <c r="BF22"/>
  <c r="BF24"/>
  <c r="BF26"/>
  <c r="BF28"/>
  <c r="BF30"/>
  <c r="BF41"/>
  <c r="BF43"/>
  <c r="BF45"/>
  <c r="BF47"/>
  <c r="BF49"/>
  <c r="BF51"/>
  <c r="BF53"/>
  <c r="BF55"/>
  <c r="BF57"/>
  <c r="BF59"/>
  <c r="BF61"/>
  <c r="BF63"/>
  <c r="BK8"/>
  <c r="BK10"/>
  <c r="BK12"/>
  <c r="BK14"/>
  <c r="BK16"/>
  <c r="BK18"/>
  <c r="BK20"/>
  <c r="BK22"/>
  <c r="BK24"/>
  <c r="BK26"/>
  <c r="BK28"/>
  <c r="BK30"/>
  <c r="BK41"/>
  <c r="BK43"/>
  <c r="BK45"/>
  <c r="BK47"/>
  <c r="BK49"/>
  <c r="BK51"/>
  <c r="BK53"/>
  <c r="BK55"/>
  <c r="BK57"/>
  <c r="BK59"/>
  <c r="BK61"/>
  <c r="BK63"/>
  <c r="BP8"/>
  <c r="BP10"/>
  <c r="BP12"/>
  <c r="BP14"/>
  <c r="BP16"/>
  <c r="BP18"/>
  <c r="BP20"/>
  <c r="BP22"/>
  <c r="BP24"/>
  <c r="BP26"/>
  <c r="BP28"/>
  <c r="BP30"/>
  <c r="BU8"/>
  <c r="BU10"/>
  <c r="BU12"/>
  <c r="BU14"/>
  <c r="BU16"/>
  <c r="BU18"/>
  <c r="BU20"/>
  <c r="BU22"/>
  <c r="BU24"/>
  <c r="BU26"/>
  <c r="BU28"/>
  <c r="BU30"/>
  <c r="BZ8"/>
  <c r="BZ10"/>
  <c r="BZ12"/>
  <c r="BZ14"/>
  <c r="BZ16"/>
  <c r="BZ18"/>
  <c r="BZ20"/>
  <c r="BZ22"/>
  <c r="BZ24"/>
  <c r="BZ26"/>
  <c r="BZ28"/>
  <c r="BZ30"/>
  <c r="CE8"/>
  <c r="CE10"/>
  <c r="CE12"/>
  <c r="CE14"/>
  <c r="CE16"/>
  <c r="CE18"/>
  <c r="CE20"/>
  <c r="CE22"/>
  <c r="CE24"/>
  <c r="CE26"/>
  <c r="CE28"/>
  <c r="CE30"/>
  <c r="CJ8"/>
  <c r="CJ10"/>
  <c r="CJ12"/>
  <c r="CJ14"/>
  <c r="CJ16"/>
  <c r="CJ18"/>
  <c r="CJ20"/>
  <c r="CJ22"/>
  <c r="CJ24"/>
  <c r="CJ26"/>
  <c r="CJ28"/>
  <c r="CJ30"/>
  <c r="CO8"/>
  <c r="CO10"/>
  <c r="CO12"/>
  <c r="CO14"/>
  <c r="CO16"/>
  <c r="CO18"/>
  <c r="CO20"/>
  <c r="CO22"/>
  <c r="CO24"/>
  <c r="CO26"/>
  <c r="CO28"/>
  <c r="CO30"/>
  <c r="AL8"/>
  <c r="AL10"/>
  <c r="AL12"/>
  <c r="AL14"/>
  <c r="AL16"/>
  <c r="AL18"/>
  <c r="AL20"/>
  <c r="AL22"/>
  <c r="AL24"/>
  <c r="AL26"/>
  <c r="AL28"/>
  <c r="AL30"/>
  <c r="AQ9"/>
  <c r="AQ11"/>
  <c r="AQ13"/>
  <c r="AQ15"/>
  <c r="AQ17"/>
  <c r="AQ19"/>
  <c r="AQ21"/>
  <c r="AQ23"/>
  <c r="AQ25"/>
  <c r="AQ27"/>
  <c r="AQ29"/>
  <c r="AQ31"/>
  <c r="AV9"/>
  <c r="AV11"/>
  <c r="AV13"/>
  <c r="AV15"/>
  <c r="AV17"/>
  <c r="AV19"/>
  <c r="AV21"/>
  <c r="AV23"/>
  <c r="AV25"/>
  <c r="AV27"/>
  <c r="AV29"/>
  <c r="AV31"/>
  <c r="AV42"/>
  <c r="AV44"/>
  <c r="AV46"/>
  <c r="AV48"/>
  <c r="AV50"/>
  <c r="AV52"/>
  <c r="AV54"/>
  <c r="AV56"/>
  <c r="AV58"/>
  <c r="AV60"/>
  <c r="AV62"/>
  <c r="AV64"/>
  <c r="BA9"/>
  <c r="BA11"/>
  <c r="BA13"/>
  <c r="BA15"/>
  <c r="BA17"/>
  <c r="BA19"/>
  <c r="BA21"/>
  <c r="BA23"/>
  <c r="BA25"/>
  <c r="BA27"/>
  <c r="BA29"/>
  <c r="BA31"/>
  <c r="BA42"/>
  <c r="BA44"/>
  <c r="BA46"/>
  <c r="BA48"/>
  <c r="BA50"/>
  <c r="BA52"/>
  <c r="BA54"/>
  <c r="BA56"/>
  <c r="BA58"/>
  <c r="BA60"/>
  <c r="BA62"/>
  <c r="BA64"/>
  <c r="BF9"/>
  <c r="BF11"/>
  <c r="BF13"/>
  <c r="BF15"/>
  <c r="BF17"/>
  <c r="BF19"/>
  <c r="BF21"/>
  <c r="BF23"/>
  <c r="BF25"/>
  <c r="BF27"/>
  <c r="BF29"/>
  <c r="BF31"/>
  <c r="BF42"/>
  <c r="BF44"/>
  <c r="BF46"/>
  <c r="BF48"/>
  <c r="BF50"/>
  <c r="BF52"/>
  <c r="BF54"/>
  <c r="BF56"/>
  <c r="BF58"/>
  <c r="BF60"/>
  <c r="BF62"/>
  <c r="BF64"/>
  <c r="BK9"/>
  <c r="BK11"/>
  <c r="BK13"/>
  <c r="BK15"/>
  <c r="BK17"/>
  <c r="BK19"/>
  <c r="BK21"/>
  <c r="BK23"/>
  <c r="BK25"/>
  <c r="BK27"/>
  <c r="BK29"/>
  <c r="BK31"/>
  <c r="BK42"/>
  <c r="BK44"/>
  <c r="BK46"/>
  <c r="BK48"/>
  <c r="BK50"/>
  <c r="BK52"/>
  <c r="BK54"/>
  <c r="BK56"/>
  <c r="BK58"/>
  <c r="BK60"/>
  <c r="BK62"/>
  <c r="BK64"/>
  <c r="BP9"/>
  <c r="BP11"/>
  <c r="BP13"/>
  <c r="BP15"/>
  <c r="BP17"/>
  <c r="BP19"/>
  <c r="BP21"/>
  <c r="BP23"/>
  <c r="BP25"/>
  <c r="BP27"/>
  <c r="BP29"/>
  <c r="BP31"/>
  <c r="BU9"/>
  <c r="BU11"/>
  <c r="BU13"/>
  <c r="BU15"/>
  <c r="BU17"/>
  <c r="BU19"/>
  <c r="BU21"/>
  <c r="BU23"/>
  <c r="BU25"/>
  <c r="BU27"/>
  <c r="BU29"/>
  <c r="BU31"/>
  <c r="BZ9"/>
  <c r="BZ11"/>
  <c r="BZ13"/>
  <c r="BZ15"/>
  <c r="BZ17"/>
  <c r="BZ19"/>
  <c r="BZ21"/>
  <c r="BZ23"/>
  <c r="BZ25"/>
  <c r="BZ27"/>
  <c r="BZ29"/>
  <c r="BZ31"/>
  <c r="CE9"/>
  <c r="CE11"/>
  <c r="CE13"/>
  <c r="CE15"/>
  <c r="CE17"/>
  <c r="CE19"/>
  <c r="CE21"/>
  <c r="CE23"/>
  <c r="CE25"/>
  <c r="CE27"/>
  <c r="CE29"/>
  <c r="CE31"/>
  <c r="CJ9"/>
  <c r="CJ11"/>
  <c r="CJ13"/>
  <c r="CJ15"/>
  <c r="CJ17"/>
  <c r="CJ19"/>
  <c r="CJ21"/>
  <c r="CJ23"/>
  <c r="CJ25"/>
  <c r="CJ27"/>
  <c r="CJ29"/>
  <c r="CJ31"/>
  <c r="CO9"/>
  <c r="CO11"/>
  <c r="CO13"/>
  <c r="CO15"/>
  <c r="CO17"/>
  <c r="CO19"/>
  <c r="CO21"/>
  <c r="CO23"/>
  <c r="CO25"/>
  <c r="CO27"/>
  <c r="CO29"/>
  <c r="CO31"/>
  <c r="AL9"/>
  <c r="AL11"/>
  <c r="AL13"/>
  <c r="AL15"/>
  <c r="AL17"/>
  <c r="AL19"/>
  <c r="AL21"/>
  <c r="AL23"/>
  <c r="AL25"/>
  <c r="AL27"/>
  <c r="AL29"/>
  <c r="AL31"/>
  <c r="AY55" l="1"/>
  <c r="BI55"/>
  <c r="AY58"/>
  <c r="BI58"/>
  <c r="AT55"/>
  <c r="BD55"/>
  <c r="AT58"/>
  <c r="BD58"/>
  <c r="Z63" i="33"/>
  <c r="Q62"/>
  <c r="AA61"/>
  <c r="W61"/>
  <c r="N61"/>
  <c r="M61"/>
  <c r="L61"/>
  <c r="K61"/>
  <c r="J61"/>
  <c r="I61"/>
  <c r="H61"/>
  <c r="G61"/>
  <c r="F61"/>
  <c r="E61"/>
  <c r="Q61" s="1"/>
  <c r="X61" s="1"/>
  <c r="Z61" l="1"/>
  <c r="Q60"/>
  <c r="AA59"/>
  <c r="W59"/>
  <c r="N59"/>
  <c r="M59"/>
  <c r="L59"/>
  <c r="K59"/>
  <c r="J59"/>
  <c r="I59"/>
  <c r="H59"/>
  <c r="G59"/>
  <c r="F59"/>
  <c r="E59"/>
  <c r="Q59" s="1"/>
  <c r="X59" s="1"/>
  <c r="Z59" l="1"/>
  <c r="Q58"/>
  <c r="BI57"/>
  <c r="BD57"/>
  <c r="AY57"/>
  <c r="AT57"/>
  <c r="AA57"/>
  <c r="W57"/>
  <c r="N57"/>
  <c r="M57"/>
  <c r="L57"/>
  <c r="K57"/>
  <c r="J57"/>
  <c r="I57"/>
  <c r="H57"/>
  <c r="G57"/>
  <c r="F57"/>
  <c r="E57"/>
  <c r="Q57" s="1"/>
  <c r="X57" s="1"/>
  <c r="Z57" l="1"/>
  <c r="Q56"/>
  <c r="AA55"/>
  <c r="W55"/>
  <c r="N55"/>
  <c r="M55"/>
  <c r="L55"/>
  <c r="K55"/>
  <c r="J55"/>
  <c r="I55"/>
  <c r="H55"/>
  <c r="G55"/>
  <c r="F55"/>
  <c r="E55"/>
  <c r="Q55" s="1"/>
  <c r="X55" s="1"/>
  <c r="Z55" l="1"/>
  <c r="Q54"/>
  <c r="AA53"/>
  <c r="W53"/>
  <c r="N53"/>
  <c r="M53"/>
  <c r="L53"/>
  <c r="K53"/>
  <c r="J53"/>
  <c r="I53"/>
  <c r="H53"/>
  <c r="G53"/>
  <c r="F53"/>
  <c r="E53"/>
  <c r="Q53" s="1"/>
  <c r="X53" s="1"/>
  <c r="Z53" l="1"/>
  <c r="Q52"/>
  <c r="AA51"/>
  <c r="W51"/>
  <c r="N51"/>
  <c r="M51"/>
  <c r="L51"/>
  <c r="K51"/>
  <c r="J51"/>
  <c r="I51"/>
  <c r="H51"/>
  <c r="G51"/>
  <c r="F51"/>
  <c r="E51"/>
  <c r="Q51" s="1"/>
  <c r="X51" s="1"/>
  <c r="Z51" l="1"/>
  <c r="Q50"/>
  <c r="AA49"/>
  <c r="W49"/>
  <c r="N49"/>
  <c r="M49"/>
  <c r="L49"/>
  <c r="K49"/>
  <c r="J49"/>
  <c r="I49"/>
  <c r="H49"/>
  <c r="G49"/>
  <c r="F49"/>
  <c r="E49"/>
  <c r="Q49" s="1"/>
  <c r="X49" s="1"/>
  <c r="Z49" l="1"/>
  <c r="Q48"/>
  <c r="AA47"/>
  <c r="W47"/>
  <c r="N47"/>
  <c r="M47"/>
  <c r="L47"/>
  <c r="K47"/>
  <c r="J47"/>
  <c r="I47"/>
  <c r="H47"/>
  <c r="G47"/>
  <c r="F47"/>
  <c r="E47"/>
  <c r="Q47" s="1"/>
  <c r="X47" s="1"/>
  <c r="Z47" l="1"/>
  <c r="Q46"/>
  <c r="AA45"/>
  <c r="W45"/>
  <c r="N45"/>
  <c r="M45"/>
  <c r="L45"/>
  <c r="K45"/>
  <c r="J45"/>
  <c r="I45"/>
  <c r="H45"/>
  <c r="G45"/>
  <c r="F45"/>
  <c r="E45"/>
  <c r="Q45" s="1"/>
  <c r="X45" s="1"/>
  <c r="Z45" l="1"/>
  <c r="Q44"/>
  <c r="AA43"/>
  <c r="W43"/>
  <c r="N43"/>
  <c r="M43"/>
  <c r="L43"/>
  <c r="K43"/>
  <c r="J43"/>
  <c r="I43"/>
  <c r="H43"/>
  <c r="G43"/>
  <c r="F43"/>
  <c r="E43"/>
  <c r="Q43" s="1"/>
  <c r="X43" s="1"/>
  <c r="Z43" l="1"/>
  <c r="Q42"/>
  <c r="AA41"/>
  <c r="W41"/>
  <c r="N41"/>
  <c r="M41"/>
  <c r="L41"/>
  <c r="K41"/>
  <c r="J41"/>
  <c r="I41"/>
  <c r="H41"/>
  <c r="G41"/>
  <c r="F41"/>
  <c r="E41"/>
  <c r="Q41" s="1"/>
  <c r="AA39"/>
  <c r="W39"/>
  <c r="N39"/>
  <c r="M39"/>
  <c r="L39"/>
  <c r="K39"/>
  <c r="J39"/>
  <c r="I39"/>
  <c r="H39"/>
  <c r="G39"/>
  <c r="F39"/>
  <c r="E39"/>
  <c r="Q39" s="1"/>
  <c r="BK37"/>
  <c r="BJ37"/>
  <c r="BI37"/>
  <c r="BF37"/>
  <c r="BE37"/>
  <c r="BD37"/>
  <c r="BA37"/>
  <c r="AZ37"/>
  <c r="AY37"/>
  <c r="AV37"/>
  <c r="AU37"/>
  <c r="AT37"/>
  <c r="AA37"/>
  <c r="W37"/>
  <c r="N37"/>
  <c r="M37"/>
  <c r="L37"/>
  <c r="K37"/>
  <c r="J37"/>
  <c r="I37"/>
  <c r="H37"/>
  <c r="G37"/>
  <c r="F37"/>
  <c r="E37"/>
  <c r="Q37" s="1"/>
  <c r="BK36"/>
  <c r="BJ36"/>
  <c r="BI36"/>
  <c r="BH36"/>
  <c r="BF36"/>
  <c r="BE36"/>
  <c r="BD36"/>
  <c r="BC36"/>
  <c r="BA36"/>
  <c r="AZ36"/>
  <c r="AY36"/>
  <c r="AX36"/>
  <c r="AV36"/>
  <c r="AU36"/>
  <c r="AT36"/>
  <c r="AS36"/>
  <c r="AA35"/>
  <c r="W35"/>
  <c r="N35"/>
  <c r="M35"/>
  <c r="L35"/>
  <c r="K35"/>
  <c r="J35"/>
  <c r="I35"/>
  <c r="H35"/>
  <c r="G35"/>
  <c r="F35"/>
  <c r="E35"/>
  <c r="Q35" s="1"/>
  <c r="AA33"/>
  <c r="W33"/>
  <c r="N33"/>
  <c r="M33"/>
  <c r="L33"/>
  <c r="K33"/>
  <c r="J33"/>
  <c r="I33"/>
  <c r="H33"/>
  <c r="G33"/>
  <c r="F33"/>
  <c r="E33"/>
  <c r="Q33" s="1"/>
  <c r="Q34" l="1"/>
  <c r="X35"/>
  <c r="Q38"/>
  <c r="X39"/>
  <c r="X33"/>
  <c r="Q32"/>
  <c r="X37"/>
  <c r="Q36"/>
  <c r="X41"/>
  <c r="Q40"/>
  <c r="AA31"/>
  <c r="W31"/>
  <c r="N31"/>
  <c r="M31"/>
  <c r="L31"/>
  <c r="K31"/>
  <c r="J31"/>
  <c r="I31"/>
  <c r="H31"/>
  <c r="G31"/>
  <c r="F31"/>
  <c r="E31"/>
  <c r="Q31" s="1"/>
  <c r="X31" s="1"/>
  <c r="Z31" l="1"/>
  <c r="Z41"/>
  <c r="Z37"/>
  <c r="Z33"/>
  <c r="Z39"/>
  <c r="Z35"/>
  <c r="Q30"/>
  <c r="AA29"/>
  <c r="W29"/>
  <c r="N29"/>
  <c r="M29"/>
  <c r="L29"/>
  <c r="K29"/>
  <c r="J29"/>
  <c r="I29"/>
  <c r="H29"/>
  <c r="G29"/>
  <c r="F29"/>
  <c r="E29"/>
  <c r="Q29" s="1"/>
  <c r="X29" s="1"/>
  <c r="Z29" l="1"/>
  <c r="Q28"/>
  <c r="AA27"/>
  <c r="W27"/>
  <c r="N27"/>
  <c r="M27"/>
  <c r="L27"/>
  <c r="K27"/>
  <c r="J27"/>
  <c r="I27"/>
  <c r="H27"/>
  <c r="G27"/>
  <c r="F27"/>
  <c r="E27"/>
  <c r="Q27" s="1"/>
  <c r="X27" s="1"/>
  <c r="Z27" l="1"/>
  <c r="Q26"/>
  <c r="AA25"/>
  <c r="W25"/>
  <c r="N25"/>
  <c r="M25"/>
  <c r="L25"/>
  <c r="K25"/>
  <c r="J25"/>
  <c r="I25"/>
  <c r="H25"/>
  <c r="G25"/>
  <c r="F25"/>
  <c r="E25"/>
  <c r="Q25" s="1"/>
  <c r="X25" s="1"/>
  <c r="Z25" l="1"/>
  <c r="Q24"/>
  <c r="AA23"/>
  <c r="W23"/>
  <c r="N23"/>
  <c r="M23"/>
  <c r="L23"/>
  <c r="K23"/>
  <c r="J23"/>
  <c r="I23"/>
  <c r="H23"/>
  <c r="G23"/>
  <c r="F23"/>
  <c r="E23"/>
  <c r="Q23" s="1"/>
  <c r="X23" s="1"/>
  <c r="Z23" l="1"/>
  <c r="Q22"/>
  <c r="AA21"/>
  <c r="W21"/>
  <c r="N21"/>
  <c r="M21"/>
  <c r="L21"/>
  <c r="K21"/>
  <c r="J21"/>
  <c r="I21"/>
  <c r="H21"/>
  <c r="G21"/>
  <c r="F21"/>
  <c r="E21"/>
  <c r="Q21" s="1"/>
  <c r="X21" s="1"/>
  <c r="Z21" l="1"/>
  <c r="Q20"/>
  <c r="AA19"/>
  <c r="W19"/>
  <c r="N19"/>
  <c r="M19"/>
  <c r="L19"/>
  <c r="K19"/>
  <c r="J19"/>
  <c r="I19"/>
  <c r="H19"/>
  <c r="G19"/>
  <c r="F19"/>
  <c r="E19"/>
  <c r="Q19" s="1"/>
  <c r="X19" s="1"/>
  <c r="Z19" l="1"/>
  <c r="Q18"/>
  <c r="AA17"/>
  <c r="W17"/>
  <c r="N17"/>
  <c r="M17"/>
  <c r="L17"/>
  <c r="K17"/>
  <c r="J17"/>
  <c r="I17"/>
  <c r="H17"/>
  <c r="G17"/>
  <c r="F17"/>
  <c r="E17"/>
  <c r="Q17" s="1"/>
  <c r="X17" s="1"/>
  <c r="Z17" l="1"/>
  <c r="Q16"/>
  <c r="AA15"/>
  <c r="W15"/>
  <c r="N15"/>
  <c r="N67" s="1"/>
  <c r="M15"/>
  <c r="M67" s="1"/>
  <c r="L15"/>
  <c r="L67" s="1"/>
  <c r="K15"/>
  <c r="K67" s="1"/>
  <c r="J15"/>
  <c r="J67" s="1"/>
  <c r="I15"/>
  <c r="I67" s="1"/>
  <c r="H15"/>
  <c r="H67" s="1"/>
  <c r="G15"/>
  <c r="G67" s="1"/>
  <c r="F15"/>
  <c r="F67" s="1"/>
  <c r="E15"/>
  <c r="E67" s="1"/>
  <c r="Q15" l="1"/>
  <c r="X15" s="1"/>
  <c r="Y65" l="1"/>
  <c r="Y63"/>
  <c r="Y61"/>
  <c r="Y59"/>
  <c r="Y57"/>
  <c r="Y55"/>
  <c r="Y53"/>
  <c r="Y51"/>
  <c r="Y49"/>
  <c r="Y47"/>
  <c r="Y45"/>
  <c r="Y43"/>
  <c r="Y31"/>
  <c r="Y41"/>
  <c r="Y37"/>
  <c r="Y33"/>
  <c r="Y39"/>
  <c r="Y35"/>
  <c r="Y29"/>
  <c r="Y27"/>
  <c r="Y25"/>
  <c r="Y23"/>
  <c r="Y21"/>
  <c r="Y19"/>
  <c r="Y17"/>
  <c r="Y15"/>
  <c r="Z15"/>
  <c r="Q14"/>
  <c r="Q67" s="1"/>
  <c r="U13"/>
  <c r="T13"/>
  <c r="S13"/>
  <c r="R13"/>
  <c r="N13"/>
  <c r="M13"/>
  <c r="L13"/>
  <c r="K13"/>
  <c r="J13"/>
  <c r="I13"/>
  <c r="H13"/>
  <c r="G13"/>
  <c r="F13"/>
  <c r="E13"/>
  <c r="N12"/>
  <c r="M12"/>
  <c r="L12"/>
  <c r="K12"/>
  <c r="J12"/>
  <c r="I12"/>
  <c r="H12"/>
  <c r="G12"/>
  <c r="F12"/>
  <c r="E12"/>
  <c r="CO4"/>
  <c r="CM10" s="1"/>
  <c r="CN4"/>
  <c r="CM4"/>
  <c r="CJ4"/>
  <c r="CH10" s="1"/>
  <c r="CI4"/>
  <c r="CH4"/>
  <c r="CE4"/>
  <c r="CC10" s="1"/>
  <c r="CD4"/>
  <c r="CC4"/>
  <c r="BZ4"/>
  <c r="BX10" s="1"/>
  <c r="BY4"/>
  <c r="BX4"/>
  <c r="BU4"/>
  <c r="BS10" s="1"/>
  <c r="BT4"/>
  <c r="BS4"/>
  <c r="BP4"/>
  <c r="BN10" s="1"/>
  <c r="BO4"/>
  <c r="BN4"/>
  <c r="BK4"/>
  <c r="BI10" s="1"/>
  <c r="BJ4"/>
  <c r="BI4"/>
  <c r="BF4"/>
  <c r="BD10" s="1"/>
  <c r="BE4"/>
  <c r="BD4"/>
  <c r="BA4"/>
  <c r="AY10" s="1"/>
  <c r="AZ4"/>
  <c r="AY4"/>
  <c r="AV4"/>
  <c r="AT10" s="1"/>
  <c r="AU4"/>
  <c r="AT4"/>
  <c r="AQ4"/>
  <c r="AO10" s="1"/>
  <c r="AP4"/>
  <c r="AO4"/>
  <c r="AL4"/>
  <c r="AK4"/>
  <c r="AJ4"/>
  <c r="CO3"/>
  <c r="CN3"/>
  <c r="CM3"/>
  <c r="CL3"/>
  <c r="CJ3"/>
  <c r="CI3"/>
  <c r="CH3"/>
  <c r="CG3"/>
  <c r="CE3"/>
  <c r="CD3"/>
  <c r="CC3"/>
  <c r="CB3"/>
  <c r="BZ3"/>
  <c r="BY3"/>
  <c r="BX3"/>
  <c r="BW3"/>
  <c r="BU3"/>
  <c r="BT3"/>
  <c r="BS3"/>
  <c r="BR3"/>
  <c r="BP3"/>
  <c r="BO3"/>
  <c r="BN3"/>
  <c r="BM3"/>
  <c r="BK3"/>
  <c r="BJ3"/>
  <c r="BI3"/>
  <c r="BH3"/>
  <c r="BF3"/>
  <c r="BE3"/>
  <c r="BD3"/>
  <c r="BC3"/>
  <c r="BA3"/>
  <c r="AZ3"/>
  <c r="AY3"/>
  <c r="AX3"/>
  <c r="AV3"/>
  <c r="AU3"/>
  <c r="AT3"/>
  <c r="AS3"/>
  <c r="AQ3"/>
  <c r="AP3"/>
  <c r="AO3"/>
  <c r="AN3"/>
  <c r="AL3"/>
  <c r="AK3"/>
  <c r="AJ3"/>
  <c r="AI3"/>
  <c r="AA15" i="30"/>
  <c r="BH49" i="33" l="1"/>
  <c r="BC49"/>
  <c r="AX49"/>
  <c r="AS49"/>
  <c r="BH48"/>
  <c r="BC48"/>
  <c r="AX48"/>
  <c r="AS48"/>
  <c r="BH47"/>
  <c r="BC47"/>
  <c r="AX47"/>
  <c r="AS47"/>
  <c r="AI16"/>
  <c r="AI15"/>
  <c r="AI14"/>
  <c r="BH46"/>
  <c r="BC46"/>
  <c r="AX46"/>
  <c r="AS46"/>
  <c r="BH45"/>
  <c r="BC45"/>
  <c r="AX45"/>
  <c r="AS45"/>
  <c r="BH44"/>
  <c r="BC44"/>
  <c r="AX44"/>
  <c r="AS44"/>
  <c r="AI13"/>
  <c r="AI12"/>
  <c r="AI11"/>
  <c r="BH43"/>
  <c r="BC43"/>
  <c r="AX43"/>
  <c r="AS43"/>
  <c r="BH42"/>
  <c r="BC42"/>
  <c r="AX42"/>
  <c r="AS42"/>
  <c r="BH41"/>
  <c r="BC41"/>
  <c r="AX41"/>
  <c r="AS41"/>
  <c r="AI10"/>
  <c r="AI9"/>
  <c r="AN13"/>
  <c r="AN12"/>
  <c r="AN11"/>
  <c r="AN10"/>
  <c r="AN9"/>
  <c r="AN8"/>
  <c r="AS13"/>
  <c r="AS12"/>
  <c r="AS11"/>
  <c r="AS10"/>
  <c r="AS9"/>
  <c r="AS8"/>
  <c r="AX13"/>
  <c r="AX12"/>
  <c r="AX11"/>
  <c r="AX10"/>
  <c r="AX9"/>
  <c r="AX8"/>
  <c r="BC13"/>
  <c r="BC12"/>
  <c r="BC11"/>
  <c r="BC10"/>
  <c r="BC9"/>
  <c r="BC8"/>
  <c r="BH13"/>
  <c r="BH12"/>
  <c r="BH11"/>
  <c r="BH10"/>
  <c r="BH9"/>
  <c r="BH8"/>
  <c r="BM13"/>
  <c r="BM12"/>
  <c r="BM11"/>
  <c r="BM10"/>
  <c r="BM9"/>
  <c r="BM8"/>
  <c r="BR13"/>
  <c r="BR12"/>
  <c r="BR11"/>
  <c r="BR10"/>
  <c r="BR9"/>
  <c r="BR8"/>
  <c r="BW13"/>
  <c r="BW12"/>
  <c r="BW11"/>
  <c r="BW10"/>
  <c r="BW9"/>
  <c r="BW8"/>
  <c r="CB13"/>
  <c r="CB12"/>
  <c r="CB11"/>
  <c r="CB10"/>
  <c r="CB9"/>
  <c r="CB8"/>
  <c r="CG13"/>
  <c r="CG12"/>
  <c r="CG11"/>
  <c r="CG10"/>
  <c r="CG9"/>
  <c r="CG8"/>
  <c r="CL13"/>
  <c r="CL12"/>
  <c r="CL11"/>
  <c r="CL10"/>
  <c r="CL9"/>
  <c r="CL8"/>
  <c r="BI51"/>
  <c r="BD51"/>
  <c r="AY51"/>
  <c r="AT51"/>
  <c r="BI41"/>
  <c r="BD41"/>
  <c r="AY41"/>
  <c r="AT41"/>
  <c r="AJ18"/>
  <c r="AO19"/>
  <c r="AO12"/>
  <c r="AO9"/>
  <c r="AT18"/>
  <c r="AT8"/>
  <c r="AY19"/>
  <c r="AY12"/>
  <c r="AY9"/>
  <c r="BD18"/>
  <c r="BD8"/>
  <c r="BI19"/>
  <c r="BI12"/>
  <c r="BI9"/>
  <c r="BN18"/>
  <c r="BN8"/>
  <c r="BS19"/>
  <c r="BS12"/>
  <c r="BS9"/>
  <c r="BX18"/>
  <c r="BX8"/>
  <c r="CC19"/>
  <c r="CC12"/>
  <c r="CC9"/>
  <c r="CH18"/>
  <c r="CH8"/>
  <c r="CM19"/>
  <c r="CM12"/>
  <c r="CM9"/>
  <c r="AJ8"/>
  <c r="BH52"/>
  <c r="BC52"/>
  <c r="AX52"/>
  <c r="AS52"/>
  <c r="BH51"/>
  <c r="BC51"/>
  <c r="AX51"/>
  <c r="AS51"/>
  <c r="BH50"/>
  <c r="BC50"/>
  <c r="AX50"/>
  <c r="AS50"/>
  <c r="AI19"/>
  <c r="AI18"/>
  <c r="AI17"/>
  <c r="AN16"/>
  <c r="AN15"/>
  <c r="AN14"/>
  <c r="AN19"/>
  <c r="AN18"/>
  <c r="AN17"/>
  <c r="AS16"/>
  <c r="AS15"/>
  <c r="AS14"/>
  <c r="AS19"/>
  <c r="AS18"/>
  <c r="AS17"/>
  <c r="AX16"/>
  <c r="AX15"/>
  <c r="AX14"/>
  <c r="AX19"/>
  <c r="AX18"/>
  <c r="AX17"/>
  <c r="BC16"/>
  <c r="BC15"/>
  <c r="BC14"/>
  <c r="BC19"/>
  <c r="BC18"/>
  <c r="BC17"/>
  <c r="BH16"/>
  <c r="BH15"/>
  <c r="BH14"/>
  <c r="BH19"/>
  <c r="BH18"/>
  <c r="BH17"/>
  <c r="BM16"/>
  <c r="BM15"/>
  <c r="BM14"/>
  <c r="BM19"/>
  <c r="BM18"/>
  <c r="BM17"/>
  <c r="BR16"/>
  <c r="BR15"/>
  <c r="BR14"/>
  <c r="BR19"/>
  <c r="BR18"/>
  <c r="BR17"/>
  <c r="BW16"/>
  <c r="BW15"/>
  <c r="BW14"/>
  <c r="BW19"/>
  <c r="BW18"/>
  <c r="BW17"/>
  <c r="CB16"/>
  <c r="CB15"/>
  <c r="CB14"/>
  <c r="CB19"/>
  <c r="CB18"/>
  <c r="CB17"/>
  <c r="CG16"/>
  <c r="CG15"/>
  <c r="CG14"/>
  <c r="CG19"/>
  <c r="CG18"/>
  <c r="CG17"/>
  <c r="CL16"/>
  <c r="CL15"/>
  <c r="CL14"/>
  <c r="CL19"/>
  <c r="CL18"/>
  <c r="CL17"/>
  <c r="BI52"/>
  <c r="BD52"/>
  <c r="AY52"/>
  <c r="AT52"/>
  <c r="BI45"/>
  <c r="BI56" s="1"/>
  <c r="BD45"/>
  <c r="BD56" s="1"/>
  <c r="AY45"/>
  <c r="AY56" s="1"/>
  <c r="AT45"/>
  <c r="AT56" s="1"/>
  <c r="BI42"/>
  <c r="BD42"/>
  <c r="AY42"/>
  <c r="AT42"/>
  <c r="AJ19"/>
  <c r="AJ12"/>
  <c r="AJ9"/>
  <c r="BI43"/>
  <c r="BD43"/>
  <c r="AY43"/>
  <c r="AT43"/>
  <c r="AJ10"/>
  <c r="AO18"/>
  <c r="AO8"/>
  <c r="AT19"/>
  <c r="AT12"/>
  <c r="AT9"/>
  <c r="AY18"/>
  <c r="AY8"/>
  <c r="BD19"/>
  <c r="BD12"/>
  <c r="BD9"/>
  <c r="BI18"/>
  <c r="BI8"/>
  <c r="BN19"/>
  <c r="BN12"/>
  <c r="BN9"/>
  <c r="BS18"/>
  <c r="BS8"/>
  <c r="BX19"/>
  <c r="BX12"/>
  <c r="BX9"/>
  <c r="CC18"/>
  <c r="CC8"/>
  <c r="CH19"/>
  <c r="CH12"/>
  <c r="CH9"/>
  <c r="CM18"/>
  <c r="CM8"/>
  <c r="AI8"/>
  <c r="V67" i="30"/>
  <c r="U67"/>
  <c r="T67"/>
  <c r="S67"/>
  <c r="R67"/>
  <c r="AA65"/>
  <c r="W65"/>
  <c r="N65"/>
  <c r="M65"/>
  <c r="L65"/>
  <c r="K65"/>
  <c r="J65"/>
  <c r="I65"/>
  <c r="H65"/>
  <c r="G65"/>
  <c r="F65"/>
  <c r="E65"/>
  <c r="Q65" s="1"/>
  <c r="X65" s="1"/>
  <c r="AQ9" i="33"/>
  <c r="AQ11"/>
  <c r="AQ13"/>
  <c r="AQ15"/>
  <c r="AQ17"/>
  <c r="AQ19"/>
  <c r="AQ21"/>
  <c r="AQ23"/>
  <c r="AQ25"/>
  <c r="AQ27"/>
  <c r="AQ29"/>
  <c r="AQ31"/>
  <c r="AV9"/>
  <c r="AV11"/>
  <c r="AV13"/>
  <c r="AV15"/>
  <c r="AV17"/>
  <c r="AV19"/>
  <c r="AV21"/>
  <c r="AV23"/>
  <c r="AV25"/>
  <c r="AV27"/>
  <c r="AV29"/>
  <c r="AV31"/>
  <c r="AV42"/>
  <c r="AV44"/>
  <c r="AV46"/>
  <c r="AV48"/>
  <c r="AV50"/>
  <c r="AV52"/>
  <c r="AV54"/>
  <c r="AV56"/>
  <c r="AV58"/>
  <c r="AV60"/>
  <c r="AV62"/>
  <c r="AV64"/>
  <c r="BA9"/>
  <c r="BA11"/>
  <c r="BA13"/>
  <c r="BA15"/>
  <c r="BA17"/>
  <c r="BA19"/>
  <c r="BA21"/>
  <c r="BA23"/>
  <c r="BA25"/>
  <c r="BA27"/>
  <c r="BA29"/>
  <c r="BA31"/>
  <c r="BA42"/>
  <c r="BA44"/>
  <c r="BA46"/>
  <c r="BA48"/>
  <c r="BA50"/>
  <c r="BA52"/>
  <c r="BA54"/>
  <c r="BA56"/>
  <c r="BA58"/>
  <c r="BA60"/>
  <c r="BA62"/>
  <c r="BA64"/>
  <c r="BF9"/>
  <c r="BF11"/>
  <c r="BF13"/>
  <c r="BF15"/>
  <c r="BF17"/>
  <c r="BF19"/>
  <c r="BF21"/>
  <c r="BF23"/>
  <c r="BF25"/>
  <c r="BF27"/>
  <c r="BF29"/>
  <c r="BF31"/>
  <c r="BF42"/>
  <c r="BF44"/>
  <c r="BF46"/>
  <c r="BF48"/>
  <c r="BF50"/>
  <c r="BF52"/>
  <c r="BF54"/>
  <c r="BF56"/>
  <c r="BF58"/>
  <c r="BF60"/>
  <c r="BF62"/>
  <c r="BF64"/>
  <c r="BK9"/>
  <c r="BK11"/>
  <c r="BK13"/>
  <c r="BK15"/>
  <c r="BK17"/>
  <c r="BK19"/>
  <c r="BK21"/>
  <c r="BK23"/>
  <c r="BK25"/>
  <c r="BK27"/>
  <c r="BK29"/>
  <c r="BK31"/>
  <c r="BK42"/>
  <c r="BK44"/>
  <c r="BK46"/>
  <c r="BK48"/>
  <c r="BK50"/>
  <c r="BK52"/>
  <c r="BK54"/>
  <c r="BK56"/>
  <c r="BK58"/>
  <c r="BK60"/>
  <c r="BK62"/>
  <c r="BK64"/>
  <c r="BP9"/>
  <c r="BP11"/>
  <c r="BP13"/>
  <c r="BP15"/>
  <c r="BP17"/>
  <c r="BP19"/>
  <c r="BP21"/>
  <c r="BP23"/>
  <c r="BP25"/>
  <c r="BP27"/>
  <c r="BP29"/>
  <c r="BP31"/>
  <c r="BU9"/>
  <c r="BU11"/>
  <c r="BU13"/>
  <c r="BU15"/>
  <c r="BU17"/>
  <c r="BU19"/>
  <c r="BU21"/>
  <c r="BU23"/>
  <c r="BU25"/>
  <c r="BU27"/>
  <c r="BU29"/>
  <c r="BU31"/>
  <c r="BZ9"/>
  <c r="BZ11"/>
  <c r="BZ13"/>
  <c r="BZ15"/>
  <c r="BZ17"/>
  <c r="BZ19"/>
  <c r="BZ21"/>
  <c r="BZ23"/>
  <c r="BZ25"/>
  <c r="BZ27"/>
  <c r="BZ29"/>
  <c r="BZ31"/>
  <c r="CE9"/>
  <c r="CE11"/>
  <c r="CE13"/>
  <c r="CE15"/>
  <c r="CE17"/>
  <c r="CE19"/>
  <c r="CE21"/>
  <c r="CE23"/>
  <c r="CE25"/>
  <c r="CE27"/>
  <c r="CE29"/>
  <c r="CE31"/>
  <c r="CJ9"/>
  <c r="CJ11"/>
  <c r="CJ13"/>
  <c r="CJ15"/>
  <c r="CJ17"/>
  <c r="CJ19"/>
  <c r="CJ21"/>
  <c r="CJ23"/>
  <c r="CJ25"/>
  <c r="CJ27"/>
  <c r="CJ29"/>
  <c r="CJ31"/>
  <c r="CO9"/>
  <c r="CO11"/>
  <c r="CO13"/>
  <c r="CO15"/>
  <c r="CO17"/>
  <c r="CO19"/>
  <c r="CO21"/>
  <c r="CO23"/>
  <c r="CO25"/>
  <c r="CO27"/>
  <c r="CO29"/>
  <c r="CO31"/>
  <c r="AL9"/>
  <c r="AL11"/>
  <c r="AL13"/>
  <c r="AL15"/>
  <c r="AL17"/>
  <c r="AL19"/>
  <c r="AL21"/>
  <c r="AL23"/>
  <c r="AL25"/>
  <c r="AL27"/>
  <c r="AL29"/>
  <c r="AL31"/>
  <c r="AQ8"/>
  <c r="AQ10"/>
  <c r="AQ12"/>
  <c r="AQ14"/>
  <c r="AQ16"/>
  <c r="AQ18"/>
  <c r="AQ20"/>
  <c r="AQ22"/>
  <c r="AQ24"/>
  <c r="AQ26"/>
  <c r="AQ28"/>
  <c r="AQ30"/>
  <c r="AV8"/>
  <c r="AV10"/>
  <c r="AV12"/>
  <c r="AV14"/>
  <c r="AV16"/>
  <c r="AV18"/>
  <c r="AV20"/>
  <c r="AV22"/>
  <c r="AV24"/>
  <c r="AV26"/>
  <c r="AV28"/>
  <c r="AV30"/>
  <c r="AV41"/>
  <c r="AV43"/>
  <c r="AV45"/>
  <c r="AV47"/>
  <c r="AV49"/>
  <c r="AV51"/>
  <c r="AV53"/>
  <c r="AV55"/>
  <c r="AV57"/>
  <c r="AV59"/>
  <c r="AV61"/>
  <c r="AV63"/>
  <c r="BA8"/>
  <c r="BA10"/>
  <c r="BA12"/>
  <c r="BA14"/>
  <c r="BA16"/>
  <c r="BA18"/>
  <c r="BA20"/>
  <c r="BA22"/>
  <c r="BA24"/>
  <c r="BA26"/>
  <c r="BA28"/>
  <c r="BA30"/>
  <c r="BA41"/>
  <c r="BA43"/>
  <c r="BA45"/>
  <c r="BA47"/>
  <c r="BA49"/>
  <c r="BA51"/>
  <c r="BA53"/>
  <c r="BA55"/>
  <c r="BA57"/>
  <c r="BA59"/>
  <c r="BA61"/>
  <c r="BA63"/>
  <c r="BF8"/>
  <c r="BF10"/>
  <c r="BF12"/>
  <c r="BF14"/>
  <c r="BF16"/>
  <c r="BF18"/>
  <c r="BF20"/>
  <c r="BF22"/>
  <c r="BF24"/>
  <c r="BF26"/>
  <c r="BF28"/>
  <c r="BF30"/>
  <c r="BF41"/>
  <c r="BF43"/>
  <c r="BF45"/>
  <c r="BF47"/>
  <c r="BF49"/>
  <c r="BF51"/>
  <c r="BF53"/>
  <c r="BF55"/>
  <c r="BF57"/>
  <c r="BF59"/>
  <c r="BF61"/>
  <c r="BF63"/>
  <c r="BK8"/>
  <c r="BK10"/>
  <c r="BK12"/>
  <c r="BK14"/>
  <c r="BK16"/>
  <c r="BK18"/>
  <c r="BK20"/>
  <c r="BK22"/>
  <c r="BK24"/>
  <c r="BK26"/>
  <c r="BK28"/>
  <c r="BK30"/>
  <c r="BK41"/>
  <c r="BK43"/>
  <c r="BK45"/>
  <c r="BK47"/>
  <c r="BK49"/>
  <c r="BK51"/>
  <c r="BK53"/>
  <c r="BK55"/>
  <c r="BK57"/>
  <c r="BK59"/>
  <c r="BK61"/>
  <c r="BK63"/>
  <c r="BP8"/>
  <c r="BP10"/>
  <c r="BP12"/>
  <c r="BP14"/>
  <c r="BP16"/>
  <c r="BP18"/>
  <c r="BP20"/>
  <c r="BP22"/>
  <c r="BP24"/>
  <c r="BP26"/>
  <c r="BP28"/>
  <c r="BP30"/>
  <c r="BU8"/>
  <c r="BU10"/>
  <c r="BU12"/>
  <c r="BU14"/>
  <c r="BU16"/>
  <c r="BU18"/>
  <c r="BU20"/>
  <c r="BU22"/>
  <c r="BU24"/>
  <c r="BU26"/>
  <c r="BU28"/>
  <c r="BU30"/>
  <c r="BZ8"/>
  <c r="BZ10"/>
  <c r="BZ12"/>
  <c r="BZ14"/>
  <c r="BZ16"/>
  <c r="BZ18"/>
  <c r="BZ20"/>
  <c r="BZ22"/>
  <c r="BZ24"/>
  <c r="BZ26"/>
  <c r="BZ28"/>
  <c r="BZ30"/>
  <c r="CE8"/>
  <c r="CE10"/>
  <c r="CE12"/>
  <c r="CE14"/>
  <c r="CE16"/>
  <c r="CE18"/>
  <c r="CE20"/>
  <c r="CE22"/>
  <c r="CE24"/>
  <c r="CE26"/>
  <c r="CE28"/>
  <c r="CE30"/>
  <c r="CJ8"/>
  <c r="CJ10"/>
  <c r="CJ12"/>
  <c r="CJ14"/>
  <c r="CJ16"/>
  <c r="CJ18"/>
  <c r="CJ20"/>
  <c r="CJ22"/>
  <c r="CJ24"/>
  <c r="CJ26"/>
  <c r="CJ28"/>
  <c r="CJ30"/>
  <c r="CO8"/>
  <c r="CO10"/>
  <c r="CO12"/>
  <c r="CO14"/>
  <c r="CO16"/>
  <c r="CO18"/>
  <c r="CO20"/>
  <c r="CO22"/>
  <c r="CO24"/>
  <c r="CO26"/>
  <c r="CO28"/>
  <c r="CO30"/>
  <c r="AL8"/>
  <c r="AL10"/>
  <c r="AL12"/>
  <c r="AL14"/>
  <c r="AL16"/>
  <c r="AL18"/>
  <c r="AL20"/>
  <c r="AL22"/>
  <c r="AL24"/>
  <c r="AL26"/>
  <c r="AL28"/>
  <c r="AL30"/>
  <c r="AY55" l="1"/>
  <c r="BI55"/>
  <c r="AY58"/>
  <c r="BI58"/>
  <c r="AT55"/>
  <c r="BD55"/>
  <c r="AT58"/>
  <c r="BD58"/>
  <c r="Z65" i="30"/>
  <c r="Q64"/>
  <c r="AA63"/>
  <c r="W63"/>
  <c r="N63"/>
  <c r="M63"/>
  <c r="L63"/>
  <c r="K63"/>
  <c r="J63"/>
  <c r="I63"/>
  <c r="H63"/>
  <c r="G63"/>
  <c r="F63"/>
  <c r="E63"/>
  <c r="Q63" l="1"/>
  <c r="X63" s="1"/>
  <c r="Z63" s="1"/>
  <c r="AA61"/>
  <c r="W61"/>
  <c r="N61"/>
  <c r="M61"/>
  <c r="L61"/>
  <c r="K61"/>
  <c r="J61"/>
  <c r="I61"/>
  <c r="H61"/>
  <c r="G61"/>
  <c r="F61"/>
  <c r="E61"/>
  <c r="Q61" l="1"/>
  <c r="X61" s="1"/>
  <c r="Q62"/>
  <c r="Z61"/>
  <c r="AA59"/>
  <c r="W59"/>
  <c r="N59"/>
  <c r="M59"/>
  <c r="L59"/>
  <c r="K59"/>
  <c r="J59"/>
  <c r="I59"/>
  <c r="H59"/>
  <c r="G59"/>
  <c r="F59"/>
  <c r="E59"/>
  <c r="Q60" l="1"/>
  <c r="Q59"/>
  <c r="X59" s="1"/>
  <c r="Z59" s="1"/>
  <c r="BI57"/>
  <c r="BD57"/>
  <c r="AY57"/>
  <c r="AT57"/>
  <c r="AA57"/>
  <c r="W57"/>
  <c r="N57"/>
  <c r="M57"/>
  <c r="L57"/>
  <c r="K57"/>
  <c r="J57"/>
  <c r="I57"/>
  <c r="H57"/>
  <c r="G57"/>
  <c r="F57"/>
  <c r="E57"/>
  <c r="Q58" l="1"/>
  <c r="Q57"/>
  <c r="X57" s="1"/>
  <c r="Z57" s="1"/>
  <c r="AA55"/>
  <c r="W55"/>
  <c r="N55"/>
  <c r="M55"/>
  <c r="L55"/>
  <c r="K55"/>
  <c r="J55"/>
  <c r="I55"/>
  <c r="H55"/>
  <c r="G55"/>
  <c r="F55"/>
  <c r="E55"/>
  <c r="Q56" l="1"/>
  <c r="Q55"/>
  <c r="X55" s="1"/>
  <c r="Z55" s="1"/>
  <c r="AA53"/>
  <c r="W53"/>
  <c r="N53"/>
  <c r="M53"/>
  <c r="L53"/>
  <c r="K53"/>
  <c r="J53"/>
  <c r="I53"/>
  <c r="H53"/>
  <c r="G53"/>
  <c r="F53"/>
  <c r="E53"/>
  <c r="Q54" l="1"/>
  <c r="Q53"/>
  <c r="X53" s="1"/>
  <c r="Z53" s="1"/>
  <c r="AA51"/>
  <c r="W51"/>
  <c r="N51"/>
  <c r="M51"/>
  <c r="L51"/>
  <c r="K51"/>
  <c r="J51"/>
  <c r="I51"/>
  <c r="H51"/>
  <c r="G51"/>
  <c r="F51"/>
  <c r="E51"/>
  <c r="Q51" l="1"/>
  <c r="X51" s="1"/>
  <c r="Q52"/>
  <c r="Z51"/>
  <c r="AA49"/>
  <c r="W49"/>
  <c r="N49"/>
  <c r="M49"/>
  <c r="L49"/>
  <c r="K49"/>
  <c r="J49"/>
  <c r="I49"/>
  <c r="H49"/>
  <c r="G49"/>
  <c r="F49"/>
  <c r="E49"/>
  <c r="Q49" l="1"/>
  <c r="X49" s="1"/>
  <c r="Q50"/>
  <c r="Z49"/>
  <c r="AA47"/>
  <c r="W47"/>
  <c r="N47"/>
  <c r="M47"/>
  <c r="L47"/>
  <c r="K47"/>
  <c r="J47"/>
  <c r="I47"/>
  <c r="H47"/>
  <c r="G47"/>
  <c r="F47"/>
  <c r="E47"/>
  <c r="Q48" l="1"/>
  <c r="Q47"/>
  <c r="X47" s="1"/>
  <c r="Z47" s="1"/>
  <c r="AA45"/>
  <c r="W45"/>
  <c r="N45"/>
  <c r="M45"/>
  <c r="L45"/>
  <c r="K45"/>
  <c r="J45"/>
  <c r="I45"/>
  <c r="H45"/>
  <c r="G45"/>
  <c r="F45"/>
  <c r="E45"/>
  <c r="Q46" l="1"/>
  <c r="Q45"/>
  <c r="X45" s="1"/>
  <c r="Z45" s="1"/>
  <c r="AA43"/>
  <c r="W43"/>
  <c r="N43"/>
  <c r="M43"/>
  <c r="L43"/>
  <c r="K43"/>
  <c r="J43"/>
  <c r="I43"/>
  <c r="H43"/>
  <c r="G43"/>
  <c r="F43"/>
  <c r="E43"/>
  <c r="Q44" l="1"/>
  <c r="Q43"/>
  <c r="X43" s="1"/>
  <c r="Z43" s="1"/>
  <c r="AA41"/>
  <c r="W41"/>
  <c r="N41"/>
  <c r="M41"/>
  <c r="L41"/>
  <c r="K41"/>
  <c r="J41"/>
  <c r="I41"/>
  <c r="H41"/>
  <c r="G41"/>
  <c r="F41"/>
  <c r="E41"/>
  <c r="AA39"/>
  <c r="W39"/>
  <c r="N39"/>
  <c r="M39"/>
  <c r="L39"/>
  <c r="K39"/>
  <c r="J39"/>
  <c r="I39"/>
  <c r="H39"/>
  <c r="G39"/>
  <c r="F39"/>
  <c r="E39"/>
  <c r="BK37"/>
  <c r="BJ37"/>
  <c r="BI37"/>
  <c r="BF37"/>
  <c r="BE37"/>
  <c r="BD37"/>
  <c r="BA37"/>
  <c r="AZ37"/>
  <c r="AY37"/>
  <c r="AV37"/>
  <c r="AU37"/>
  <c r="AT37"/>
  <c r="AA37"/>
  <c r="W37"/>
  <c r="N37"/>
  <c r="M37"/>
  <c r="L37"/>
  <c r="K37"/>
  <c r="J37"/>
  <c r="I37"/>
  <c r="H37"/>
  <c r="G37"/>
  <c r="F37"/>
  <c r="E37"/>
  <c r="BK36"/>
  <c r="BJ36"/>
  <c r="BI36"/>
  <c r="BH36"/>
  <c r="BF36"/>
  <c r="BE36"/>
  <c r="BD36"/>
  <c r="BC36"/>
  <c r="BA36"/>
  <c r="AZ36"/>
  <c r="AY36"/>
  <c r="AX36"/>
  <c r="AV36"/>
  <c r="AU36"/>
  <c r="AT36"/>
  <c r="AS36"/>
  <c r="AA35"/>
  <c r="W35"/>
  <c r="N35"/>
  <c r="M35"/>
  <c r="L35"/>
  <c r="K35"/>
  <c r="J35"/>
  <c r="I35"/>
  <c r="H35"/>
  <c r="G35"/>
  <c r="F35"/>
  <c r="E35"/>
  <c r="AA33"/>
  <c r="W33"/>
  <c r="N33"/>
  <c r="M33"/>
  <c r="L33"/>
  <c r="K33"/>
  <c r="J33"/>
  <c r="I33"/>
  <c r="H33"/>
  <c r="G33"/>
  <c r="F33"/>
  <c r="E33"/>
  <c r="Q33" l="1"/>
  <c r="Q42"/>
  <c r="Q35"/>
  <c r="Q37"/>
  <c r="X37" s="1"/>
  <c r="Q39"/>
  <c r="Q41"/>
  <c r="X41" s="1"/>
  <c r="Q34"/>
  <c r="X35"/>
  <c r="Q38"/>
  <c r="X39"/>
  <c r="X33"/>
  <c r="Q32"/>
  <c r="AA31"/>
  <c r="W31"/>
  <c r="N31"/>
  <c r="M31"/>
  <c r="L31"/>
  <c r="K31"/>
  <c r="J31"/>
  <c r="I31"/>
  <c r="H31"/>
  <c r="G31"/>
  <c r="F31"/>
  <c r="E31"/>
  <c r="Q40" l="1"/>
  <c r="Q36"/>
  <c r="Q31"/>
  <c r="X31" s="1"/>
  <c r="Z31" s="1"/>
  <c r="Z41"/>
  <c r="Z33"/>
  <c r="Z37"/>
  <c r="Z39"/>
  <c r="Z35"/>
  <c r="Q30"/>
  <c r="AA29"/>
  <c r="W29"/>
  <c r="N29"/>
  <c r="M29"/>
  <c r="L29"/>
  <c r="K29"/>
  <c r="J29"/>
  <c r="I29"/>
  <c r="H29"/>
  <c r="G29"/>
  <c r="F29"/>
  <c r="E29"/>
  <c r="Q29" l="1"/>
  <c r="X29" s="1"/>
  <c r="Z29" s="1"/>
  <c r="AA27"/>
  <c r="W27"/>
  <c r="N27"/>
  <c r="M27"/>
  <c r="L27"/>
  <c r="K27"/>
  <c r="J27"/>
  <c r="I27"/>
  <c r="H27"/>
  <c r="G27"/>
  <c r="F27"/>
  <c r="E27"/>
  <c r="Q28" l="1"/>
  <c r="Q27"/>
  <c r="X27" s="1"/>
  <c r="Z27" s="1"/>
  <c r="AA25"/>
  <c r="W25"/>
  <c r="N25"/>
  <c r="M25"/>
  <c r="L25"/>
  <c r="K25"/>
  <c r="J25"/>
  <c r="I25"/>
  <c r="H25"/>
  <c r="G25"/>
  <c r="F25"/>
  <c r="E25"/>
  <c r="Q26" l="1"/>
  <c r="Q25"/>
  <c r="X25" s="1"/>
  <c r="Z25" s="1"/>
  <c r="AA23"/>
  <c r="W23"/>
  <c r="N23"/>
  <c r="M23"/>
  <c r="L23"/>
  <c r="K23"/>
  <c r="J23"/>
  <c r="I23"/>
  <c r="H23"/>
  <c r="G23"/>
  <c r="F23"/>
  <c r="E23"/>
  <c r="Q24" l="1"/>
  <c r="Q23"/>
  <c r="X23" s="1"/>
  <c r="Z23" s="1"/>
  <c r="AA21"/>
  <c r="W21"/>
  <c r="N21"/>
  <c r="M21"/>
  <c r="L21"/>
  <c r="K21"/>
  <c r="J21"/>
  <c r="I21"/>
  <c r="H21"/>
  <c r="G21"/>
  <c r="F21"/>
  <c r="E21"/>
  <c r="Q21" l="1"/>
  <c r="X21" s="1"/>
  <c r="Q22"/>
  <c r="Z21"/>
  <c r="Q20"/>
  <c r="AA19"/>
  <c r="W19"/>
  <c r="N19"/>
  <c r="M19"/>
  <c r="L19"/>
  <c r="K19"/>
  <c r="J19"/>
  <c r="I19"/>
  <c r="H19"/>
  <c r="G19"/>
  <c r="F19"/>
  <c r="E19"/>
  <c r="Q19" l="1"/>
  <c r="X19" s="1"/>
  <c r="Z19" s="1"/>
  <c r="AA17"/>
  <c r="W17"/>
  <c r="N17"/>
  <c r="M17"/>
  <c r="L17"/>
  <c r="K17"/>
  <c r="J17"/>
  <c r="I17"/>
  <c r="H17"/>
  <c r="G17"/>
  <c r="F17"/>
  <c r="E17"/>
  <c r="Q17" l="1"/>
  <c r="X17" s="1"/>
  <c r="Q18"/>
  <c r="Z17"/>
  <c r="Q16"/>
  <c r="W15"/>
  <c r="N15"/>
  <c r="N67" s="1"/>
  <c r="M15"/>
  <c r="M67" s="1"/>
  <c r="L15"/>
  <c r="L67" s="1"/>
  <c r="K15"/>
  <c r="K67" s="1"/>
  <c r="J15"/>
  <c r="J67" s="1"/>
  <c r="I15"/>
  <c r="I67" s="1"/>
  <c r="H15"/>
  <c r="H67" s="1"/>
  <c r="G15"/>
  <c r="G67" s="1"/>
  <c r="U13" l="1"/>
  <c r="T13"/>
  <c r="S13"/>
  <c r="R13"/>
  <c r="N13"/>
  <c r="M13"/>
  <c r="L13"/>
  <c r="K13"/>
  <c r="J13"/>
  <c r="I13"/>
  <c r="H13"/>
  <c r="G13"/>
  <c r="N12"/>
  <c r="M12"/>
  <c r="L12"/>
  <c r="K12"/>
  <c r="J12"/>
  <c r="I12"/>
  <c r="H12"/>
  <c r="G12"/>
  <c r="F12"/>
  <c r="E12"/>
  <c r="CO4"/>
  <c r="CM10" s="1"/>
  <c r="CN4"/>
  <c r="CM4"/>
  <c r="CJ4"/>
  <c r="CH10" s="1"/>
  <c r="CI4"/>
  <c r="CH4"/>
  <c r="CE4"/>
  <c r="CC10" s="1"/>
  <c r="CD4"/>
  <c r="CC4"/>
  <c r="BZ4"/>
  <c r="BX10" s="1"/>
  <c r="BY4"/>
  <c r="BX4"/>
  <c r="BU4"/>
  <c r="BS10" s="1"/>
  <c r="BT4"/>
  <c r="BS4"/>
  <c r="BP4"/>
  <c r="BN10" s="1"/>
  <c r="BO4"/>
  <c r="BN4"/>
  <c r="BK4"/>
  <c r="BI10" s="1"/>
  <c r="BJ4"/>
  <c r="BI4"/>
  <c r="BF4"/>
  <c r="BD10" s="1"/>
  <c r="BE4"/>
  <c r="BD4"/>
  <c r="BA4"/>
  <c r="AY10" s="1"/>
  <c r="AZ4"/>
  <c r="AY4"/>
  <c r="AV4"/>
  <c r="AT10" s="1"/>
  <c r="AU4"/>
  <c r="AT4"/>
  <c r="AQ4"/>
  <c r="AO10" s="1"/>
  <c r="AP4"/>
  <c r="AO4"/>
  <c r="AL4"/>
  <c r="AK4"/>
  <c r="AJ4"/>
  <c r="CO3"/>
  <c r="CN3"/>
  <c r="CM3"/>
  <c r="CL3"/>
  <c r="CJ3"/>
  <c r="CI3"/>
  <c r="CH3"/>
  <c r="CG3"/>
  <c r="CE3"/>
  <c r="CD3"/>
  <c r="CC3"/>
  <c r="CB3"/>
  <c r="BZ3"/>
  <c r="BY3"/>
  <c r="BX3"/>
  <c r="BW3"/>
  <c r="BU3"/>
  <c r="BT3"/>
  <c r="BS3"/>
  <c r="BR3"/>
  <c r="BP3"/>
  <c r="BO3"/>
  <c r="BN3"/>
  <c r="BM3"/>
  <c r="BK3"/>
  <c r="BJ3"/>
  <c r="BI3"/>
  <c r="BH3"/>
  <c r="BF3"/>
  <c r="BE3"/>
  <c r="BD3"/>
  <c r="BC3"/>
  <c r="BA3"/>
  <c r="AZ3"/>
  <c r="AY3"/>
  <c r="AX3"/>
  <c r="AV3"/>
  <c r="AU3"/>
  <c r="AT3"/>
  <c r="AS3"/>
  <c r="AQ3"/>
  <c r="AP3"/>
  <c r="AO3"/>
  <c r="AN3"/>
  <c r="AL3"/>
  <c r="AK3"/>
  <c r="AJ3"/>
  <c r="AI3"/>
  <c r="BH46" l="1"/>
  <c r="BC46"/>
  <c r="AX46"/>
  <c r="AS46"/>
  <c r="BH45"/>
  <c r="BC45"/>
  <c r="AX45"/>
  <c r="AS45"/>
  <c r="BH44"/>
  <c r="BC44"/>
  <c r="AX44"/>
  <c r="AS44"/>
  <c r="AI13"/>
  <c r="AI12"/>
  <c r="AI11"/>
  <c r="BH43"/>
  <c r="BC43"/>
  <c r="AX43"/>
  <c r="AS43"/>
  <c r="BH42"/>
  <c r="BC42"/>
  <c r="AX42"/>
  <c r="AS42"/>
  <c r="BH41"/>
  <c r="BC41"/>
  <c r="AX41"/>
  <c r="AS41"/>
  <c r="AI10"/>
  <c r="AI9"/>
  <c r="AN13"/>
  <c r="AN12"/>
  <c r="AN11"/>
  <c r="AN10"/>
  <c r="AN9"/>
  <c r="AN8"/>
  <c r="AS13"/>
  <c r="AS12"/>
  <c r="AS11"/>
  <c r="AS10"/>
  <c r="AS9"/>
  <c r="AS8"/>
  <c r="AX13"/>
  <c r="AX12"/>
  <c r="AX11"/>
  <c r="AX10"/>
  <c r="AX9"/>
  <c r="AX8"/>
  <c r="BC13"/>
  <c r="BC12"/>
  <c r="BC11"/>
  <c r="BC10"/>
  <c r="BC9"/>
  <c r="BC8"/>
  <c r="BH13"/>
  <c r="BH12"/>
  <c r="BH11"/>
  <c r="BH10"/>
  <c r="BH9"/>
  <c r="BH8"/>
  <c r="BM13"/>
  <c r="BM12"/>
  <c r="BM11"/>
  <c r="BM10"/>
  <c r="BM9"/>
  <c r="BM8"/>
  <c r="BR13"/>
  <c r="BR12"/>
  <c r="BR11"/>
  <c r="BR10"/>
  <c r="BR9"/>
  <c r="BR8"/>
  <c r="BW13"/>
  <c r="BW12"/>
  <c r="BW11"/>
  <c r="BW10"/>
  <c r="BW9"/>
  <c r="BW8"/>
  <c r="CB13"/>
  <c r="CB12"/>
  <c r="CB11"/>
  <c r="CB10"/>
  <c r="CB9"/>
  <c r="CB8"/>
  <c r="CG13"/>
  <c r="CG12"/>
  <c r="CG11"/>
  <c r="CG10"/>
  <c r="CG9"/>
  <c r="CG8"/>
  <c r="CL13"/>
  <c r="CL12"/>
  <c r="CL11"/>
  <c r="CL10"/>
  <c r="CL9"/>
  <c r="CL8"/>
  <c r="BI51"/>
  <c r="BD51"/>
  <c r="AY51"/>
  <c r="AT51"/>
  <c r="BI41"/>
  <c r="BD41"/>
  <c r="AY41"/>
  <c r="AT41"/>
  <c r="AJ18"/>
  <c r="AO19"/>
  <c r="AO12"/>
  <c r="AO9"/>
  <c r="AT18"/>
  <c r="AT8"/>
  <c r="AY19"/>
  <c r="AY12"/>
  <c r="AY9"/>
  <c r="BD18"/>
  <c r="BD8"/>
  <c r="BI19"/>
  <c r="BI12"/>
  <c r="BI9"/>
  <c r="BN18"/>
  <c r="BN8"/>
  <c r="BS19"/>
  <c r="BS12"/>
  <c r="BS9"/>
  <c r="BX18"/>
  <c r="BX8"/>
  <c r="CC19"/>
  <c r="CC12"/>
  <c r="CC9"/>
  <c r="CH18"/>
  <c r="CH8"/>
  <c r="CM19"/>
  <c r="CM12"/>
  <c r="CM9"/>
  <c r="AJ8"/>
  <c r="BH49"/>
  <c r="BC49"/>
  <c r="AX49"/>
  <c r="AS49"/>
  <c r="BH48"/>
  <c r="BC48"/>
  <c r="AX48"/>
  <c r="AS48"/>
  <c r="BH47"/>
  <c r="BC47"/>
  <c r="AX47"/>
  <c r="AS47"/>
  <c r="AI16"/>
  <c r="AI15"/>
  <c r="AI14"/>
  <c r="BH52"/>
  <c r="BC52"/>
  <c r="AX52"/>
  <c r="AS52"/>
  <c r="BH51"/>
  <c r="BC51"/>
  <c r="AX51"/>
  <c r="AS51"/>
  <c r="BH50"/>
  <c r="BC50"/>
  <c r="AX50"/>
  <c r="AS50"/>
  <c r="AI19"/>
  <c r="AI18"/>
  <c r="AI17"/>
  <c r="AN16"/>
  <c r="AN15"/>
  <c r="AN14"/>
  <c r="AN19"/>
  <c r="AN18"/>
  <c r="AN17"/>
  <c r="AS16"/>
  <c r="AS15"/>
  <c r="AS14"/>
  <c r="AS19"/>
  <c r="AS18"/>
  <c r="AS17"/>
  <c r="AX16"/>
  <c r="AX15"/>
  <c r="AX14"/>
  <c r="AX19"/>
  <c r="AX18"/>
  <c r="AX17"/>
  <c r="BC16"/>
  <c r="BC15"/>
  <c r="BC14"/>
  <c r="BC19"/>
  <c r="BC18"/>
  <c r="BC17"/>
  <c r="BH16"/>
  <c r="BH15"/>
  <c r="BH14"/>
  <c r="BH19"/>
  <c r="BH18"/>
  <c r="BH17"/>
  <c r="BM16"/>
  <c r="BM15"/>
  <c r="BM14"/>
  <c r="BM19"/>
  <c r="BM18"/>
  <c r="BM17"/>
  <c r="BR16"/>
  <c r="BR15"/>
  <c r="BR14"/>
  <c r="BR19"/>
  <c r="BR18"/>
  <c r="BR17"/>
  <c r="BW16"/>
  <c r="BW15"/>
  <c r="BW14"/>
  <c r="BW19"/>
  <c r="BW18"/>
  <c r="BW17"/>
  <c r="CB16"/>
  <c r="CB15"/>
  <c r="CB14"/>
  <c r="CB19"/>
  <c r="CB18"/>
  <c r="CB17"/>
  <c r="CG16"/>
  <c r="CG15"/>
  <c r="CG14"/>
  <c r="CG19"/>
  <c r="CG18"/>
  <c r="CG17"/>
  <c r="CL16"/>
  <c r="CL15"/>
  <c r="CL14"/>
  <c r="CL19"/>
  <c r="CL18"/>
  <c r="CL17"/>
  <c r="BI52"/>
  <c r="BD52"/>
  <c r="AY52"/>
  <c r="AT52"/>
  <c r="BI45"/>
  <c r="BI56" s="1"/>
  <c r="BD45"/>
  <c r="BD56" s="1"/>
  <c r="AY45"/>
  <c r="AY56" s="1"/>
  <c r="AT45"/>
  <c r="AT56" s="1"/>
  <c r="BI42"/>
  <c r="BD42"/>
  <c r="AY42"/>
  <c r="AT42"/>
  <c r="AJ19"/>
  <c r="AJ12"/>
  <c r="AJ9"/>
  <c r="BI43"/>
  <c r="BD43"/>
  <c r="AY43"/>
  <c r="AT43"/>
  <c r="AJ10"/>
  <c r="AO18"/>
  <c r="AO8"/>
  <c r="AT19"/>
  <c r="AT12"/>
  <c r="AT9"/>
  <c r="AY18"/>
  <c r="AY8"/>
  <c r="BD19"/>
  <c r="BD12"/>
  <c r="BD9"/>
  <c r="BI18"/>
  <c r="BI8"/>
  <c r="BN19"/>
  <c r="BN12"/>
  <c r="BN9"/>
  <c r="BS18"/>
  <c r="BS8"/>
  <c r="BX19"/>
  <c r="BX12"/>
  <c r="BX9"/>
  <c r="CC18"/>
  <c r="CC8"/>
  <c r="CH19"/>
  <c r="CH12"/>
  <c r="CH9"/>
  <c r="CM18"/>
  <c r="CM8"/>
  <c r="AI8"/>
  <c r="AQ8"/>
  <c r="AV16"/>
  <c r="AV57"/>
  <c r="BA41"/>
  <c r="BF16"/>
  <c r="BF57"/>
  <c r="BK41"/>
  <c r="BP16"/>
  <c r="BU24"/>
  <c r="CE8"/>
  <c r="CJ16"/>
  <c r="CO24"/>
  <c r="AQ9"/>
  <c r="AV17"/>
  <c r="AV58"/>
  <c r="BA42"/>
  <c r="BF17"/>
  <c r="BF58"/>
  <c r="BK42"/>
  <c r="BP17"/>
  <c r="BU25"/>
  <c r="CE9"/>
  <c r="CJ17"/>
  <c r="CO25"/>
  <c r="AQ10"/>
  <c r="AV18"/>
  <c r="AV59"/>
  <c r="BA43"/>
  <c r="BF18"/>
  <c r="BF59"/>
  <c r="BK43"/>
  <c r="BP18"/>
  <c r="BU26"/>
  <c r="CE10"/>
  <c r="CJ18"/>
  <c r="CO26"/>
  <c r="AQ11"/>
  <c r="AV19"/>
  <c r="AV60"/>
  <c r="BA44"/>
  <c r="BF19"/>
  <c r="BF60"/>
  <c r="BK44"/>
  <c r="BP19"/>
  <c r="BU27"/>
  <c r="CE11"/>
  <c r="CJ19"/>
  <c r="CO27"/>
  <c r="AL31"/>
  <c r="AV12"/>
  <c r="AV53"/>
  <c r="BA28"/>
  <c r="BF12"/>
  <c r="BF53"/>
  <c r="BK28"/>
  <c r="BP12"/>
  <c r="BU20"/>
  <c r="BZ28"/>
  <c r="CJ12"/>
  <c r="CO20"/>
  <c r="AL28"/>
  <c r="AV13"/>
  <c r="AV54"/>
  <c r="BA29"/>
  <c r="BF13"/>
  <c r="BF54"/>
  <c r="BK29"/>
  <c r="BP13"/>
  <c r="BU21"/>
  <c r="BZ29"/>
  <c r="CJ13"/>
  <c r="CO21"/>
  <c r="AL29"/>
  <c r="AV14"/>
  <c r="AV55"/>
  <c r="BA30"/>
  <c r="BF14"/>
  <c r="BF55"/>
  <c r="BK30"/>
  <c r="BP14"/>
  <c r="BU22"/>
  <c r="BZ30"/>
  <c r="CJ14"/>
  <c r="CO22"/>
  <c r="AL30"/>
  <c r="AV15"/>
  <c r="AV56"/>
  <c r="BA31"/>
  <c r="BF15"/>
  <c r="BF56"/>
  <c r="BK31"/>
  <c r="BP15"/>
  <c r="BU23"/>
  <c r="BZ31"/>
  <c r="CJ15"/>
  <c r="CO23"/>
  <c r="AQ16"/>
  <c r="AV24"/>
  <c r="BA8"/>
  <c r="BA49"/>
  <c r="BF24"/>
  <c r="BK8"/>
  <c r="BK49"/>
  <c r="BP24"/>
  <c r="BZ8"/>
  <c r="CE16"/>
  <c r="CJ24"/>
  <c r="AL8"/>
  <c r="AQ17"/>
  <c r="AV25"/>
  <c r="BA9"/>
  <c r="BA50"/>
  <c r="BF25"/>
  <c r="BK9"/>
  <c r="BK50"/>
  <c r="BP25"/>
  <c r="BZ9"/>
  <c r="CE17"/>
  <c r="CJ25"/>
  <c r="AL9"/>
  <c r="AQ18"/>
  <c r="AV26"/>
  <c r="BA10"/>
  <c r="BA51"/>
  <c r="BF26"/>
  <c r="BK10"/>
  <c r="BK51"/>
  <c r="BP26"/>
  <c r="BZ10"/>
  <c r="CE18"/>
  <c r="CJ26"/>
  <c r="AL10"/>
  <c r="AQ19"/>
  <c r="AV27"/>
  <c r="BA11"/>
  <c r="BA52"/>
  <c r="BF27"/>
  <c r="BK11"/>
  <c r="BK52"/>
  <c r="BP27"/>
  <c r="BZ11"/>
  <c r="CE19"/>
  <c r="CJ27"/>
  <c r="AL11"/>
  <c r="AQ12"/>
  <c r="AV20"/>
  <c r="AV61"/>
  <c r="BA45"/>
  <c r="BF20"/>
  <c r="BF61"/>
  <c r="BK45"/>
  <c r="BP20"/>
  <c r="BU28"/>
  <c r="CE12"/>
  <c r="CJ20"/>
  <c r="CO28"/>
  <c r="AQ13"/>
  <c r="AV21"/>
  <c r="AV62"/>
  <c r="BA46"/>
  <c r="BF21"/>
  <c r="BF62"/>
  <c r="BK46"/>
  <c r="BP21"/>
  <c r="BU29"/>
  <c r="CE13"/>
  <c r="CJ21"/>
  <c r="CO29"/>
  <c r="AQ14"/>
  <c r="AV22"/>
  <c r="AV63"/>
  <c r="BA47"/>
  <c r="BF22"/>
  <c r="BF63"/>
  <c r="BK47"/>
  <c r="BP22"/>
  <c r="BU30"/>
  <c r="CE14"/>
  <c r="CJ22"/>
  <c r="CO30"/>
  <c r="AQ15"/>
  <c r="AV23"/>
  <c r="AV64"/>
  <c r="BA48"/>
  <c r="BF23"/>
  <c r="BF64"/>
  <c r="BK48"/>
  <c r="BP23"/>
  <c r="BU31"/>
  <c r="CE15"/>
  <c r="CJ23"/>
  <c r="CO31"/>
  <c r="AQ24"/>
  <c r="AV41"/>
  <c r="BA16"/>
  <c r="BA57"/>
  <c r="BF41"/>
  <c r="BK16"/>
  <c r="BK57"/>
  <c r="BU8"/>
  <c r="BZ16"/>
  <c r="CE24"/>
  <c r="CO8"/>
  <c r="AL16"/>
  <c r="AQ25"/>
  <c r="AV42"/>
  <c r="BA17"/>
  <c r="BA58"/>
  <c r="BF42"/>
  <c r="BK17"/>
  <c r="BK58"/>
  <c r="BU9"/>
  <c r="BZ17"/>
  <c r="CE25"/>
  <c r="CO9"/>
  <c r="AL17"/>
  <c r="AQ26"/>
  <c r="AV43"/>
  <c r="BA18"/>
  <c r="BA59"/>
  <c r="BF43"/>
  <c r="BK18"/>
  <c r="BK59"/>
  <c r="BU10"/>
  <c r="BZ18"/>
  <c r="CE26"/>
  <c r="CO10"/>
  <c r="AL18"/>
  <c r="AQ27"/>
  <c r="AV44"/>
  <c r="BA19"/>
  <c r="BA60"/>
  <c r="BF44"/>
  <c r="BK19"/>
  <c r="BK60"/>
  <c r="BU11"/>
  <c r="BZ19"/>
  <c r="CE27"/>
  <c r="CO11"/>
  <c r="AL19"/>
  <c r="AQ20"/>
  <c r="AV28"/>
  <c r="BA12"/>
  <c r="BA53"/>
  <c r="BF28"/>
  <c r="BK12"/>
  <c r="BK53"/>
  <c r="BP28"/>
  <c r="BZ12"/>
  <c r="CE20"/>
  <c r="CJ28"/>
  <c r="AL12"/>
  <c r="AQ21"/>
  <c r="AV29"/>
  <c r="BA13"/>
  <c r="BA54"/>
  <c r="BF29"/>
  <c r="BK13"/>
  <c r="BK54"/>
  <c r="BP29"/>
  <c r="BZ13"/>
  <c r="CE21"/>
  <c r="CJ29"/>
  <c r="AL13"/>
  <c r="AQ22"/>
  <c r="AV30"/>
  <c r="BA14"/>
  <c r="BA55"/>
  <c r="BF30"/>
  <c r="BK14"/>
  <c r="BK55"/>
  <c r="BP30"/>
  <c r="BZ14"/>
  <c r="CE22"/>
  <c r="CJ30"/>
  <c r="AL14"/>
  <c r="AQ23"/>
  <c r="AV31"/>
  <c r="BA15"/>
  <c r="BA56"/>
  <c r="BF31"/>
  <c r="BK15"/>
  <c r="BK56"/>
  <c r="BP31"/>
  <c r="BZ15"/>
  <c r="CE23"/>
  <c r="CJ31"/>
  <c r="AL15"/>
  <c r="AV8"/>
  <c r="AV49"/>
  <c r="BA24"/>
  <c r="BF8"/>
  <c r="BF49"/>
  <c r="BK24"/>
  <c r="BP8"/>
  <c r="BU16"/>
  <c r="BZ24"/>
  <c r="CJ8"/>
  <c r="CO16"/>
  <c r="AL24"/>
  <c r="AV9"/>
  <c r="AV50"/>
  <c r="BA25"/>
  <c r="BF9"/>
  <c r="BF50"/>
  <c r="BK25"/>
  <c r="BP9"/>
  <c r="BU17"/>
  <c r="BZ25"/>
  <c r="CJ9"/>
  <c r="CO17"/>
  <c r="AL25"/>
  <c r="AV10"/>
  <c r="AV51"/>
  <c r="BA26"/>
  <c r="BF10"/>
  <c r="BF51"/>
  <c r="BK26"/>
  <c r="BP10"/>
  <c r="BU18"/>
  <c r="BZ26"/>
  <c r="CJ10"/>
  <c r="CO18"/>
  <c r="AL26"/>
  <c r="AV11"/>
  <c r="AV52"/>
  <c r="BA27"/>
  <c r="BF11"/>
  <c r="BF52"/>
  <c r="BK27"/>
  <c r="BP11"/>
  <c r="BU19"/>
  <c r="BZ27"/>
  <c r="CJ11"/>
  <c r="CO19"/>
  <c r="AL27"/>
  <c r="AQ28"/>
  <c r="AV45"/>
  <c r="BA20"/>
  <c r="BA61"/>
  <c r="BF45"/>
  <c r="BK20"/>
  <c r="BK61"/>
  <c r="BU12"/>
  <c r="BZ20"/>
  <c r="CE28"/>
  <c r="CO12"/>
  <c r="AL20"/>
  <c r="AQ29"/>
  <c r="AV46"/>
  <c r="BA21"/>
  <c r="BA62"/>
  <c r="BF46"/>
  <c r="BK21"/>
  <c r="BK62"/>
  <c r="BU13"/>
  <c r="BZ21"/>
  <c r="CE29"/>
  <c r="CO13"/>
  <c r="AL21"/>
  <c r="AQ30"/>
  <c r="AV47"/>
  <c r="BA22"/>
  <c r="BA63"/>
  <c r="BF47"/>
  <c r="BK22"/>
  <c r="BK63"/>
  <c r="BU14"/>
  <c r="BZ22"/>
  <c r="CE30"/>
  <c r="CO14"/>
  <c r="AL22"/>
  <c r="AQ31"/>
  <c r="AV48"/>
  <c r="BA23"/>
  <c r="BA64"/>
  <c r="BF48"/>
  <c r="BK23"/>
  <c r="BK64"/>
  <c r="BU15"/>
  <c r="BZ23"/>
  <c r="CE31"/>
  <c r="CO15"/>
  <c r="AL23"/>
  <c r="F15" l="1"/>
  <c r="F67" s="1"/>
  <c r="F13" s="1"/>
  <c r="E15"/>
  <c r="AT55"/>
  <c r="BD55"/>
  <c r="AT58"/>
  <c r="BD58"/>
  <c r="AY55"/>
  <c r="BI55"/>
  <c r="AY58"/>
  <c r="BI58"/>
  <c r="E67" l="1"/>
  <c r="E13" s="1"/>
  <c r="Q15"/>
  <c r="X15" l="1"/>
  <c r="Q14"/>
  <c r="Q67" s="1"/>
  <c r="Y63" l="1"/>
  <c r="Y59"/>
  <c r="Y55"/>
  <c r="Y51"/>
  <c r="Y47"/>
  <c r="Y43"/>
  <c r="Y41"/>
  <c r="Y37"/>
  <c r="Y35"/>
  <c r="Y27"/>
  <c r="Y23"/>
  <c r="Y19"/>
  <c r="Y15"/>
  <c r="Y65"/>
  <c r="Y61"/>
  <c r="Y57"/>
  <c r="Y53"/>
  <c r="Y49"/>
  <c r="Y45"/>
  <c r="Y31"/>
  <c r="Y33"/>
  <c r="Y39"/>
  <c r="Y29"/>
  <c r="Y25"/>
  <c r="Y21"/>
  <c r="Y17"/>
  <c r="Z15"/>
</calcChain>
</file>

<file path=xl/sharedStrings.xml><?xml version="1.0" encoding="utf-8"?>
<sst xmlns="http://schemas.openxmlformats.org/spreadsheetml/2006/main" count="667" uniqueCount="121">
  <si>
    <t>Offical Placing and Cuts</t>
  </si>
  <si>
    <t>-</t>
  </si>
  <si>
    <t>E8&amp;E9 (#1)</t>
  </si>
  <si>
    <t>F8&amp;F9 (#2)</t>
  </si>
  <si>
    <t>G8&amp;G9 (#3)</t>
  </si>
  <si>
    <t>H8&amp;H9 (#4)</t>
  </si>
  <si>
    <t>I8&amp;I9 (#5)</t>
  </si>
  <si>
    <t>J8&amp;J9 (#6)</t>
  </si>
  <si>
    <t>K8&amp;K9 (#7)</t>
  </si>
  <si>
    <t>L8&amp;L9 (#8)</t>
  </si>
  <si>
    <t>M8&amp;M9 (#9)</t>
  </si>
  <si>
    <t>N8&amp;N9 (#10)</t>
  </si>
  <si>
    <t>O8&amp;O9 (#11)</t>
  </si>
  <si>
    <t>P8&amp;P9 (#12)</t>
  </si>
  <si>
    <t>Class Placings, Cuts &amp; Scores</t>
  </si>
  <si>
    <t>Pairs</t>
  </si>
  <si>
    <t>Cut</t>
  </si>
  <si>
    <t>Placing</t>
  </si>
  <si>
    <t>Score</t>
  </si>
  <si>
    <t>Name</t>
  </si>
  <si>
    <t xml:space="preserve">       ----------------</t>
  </si>
  <si>
    <t xml:space="preserve">   ---------</t>
  </si>
  <si>
    <t>Rank</t>
  </si>
  <si>
    <t>Subtotals:</t>
  </si>
  <si>
    <t>County</t>
  </si>
  <si>
    <t>Class</t>
  </si>
  <si>
    <t>Title:</t>
  </si>
  <si>
    <t>Date:</t>
  </si>
  <si>
    <t>Judge's</t>
  </si>
  <si>
    <t>Ribbon</t>
  </si>
  <si>
    <t>B</t>
  </si>
  <si>
    <t>Ave. of all entries</t>
  </si>
  <si>
    <t>Place:</t>
  </si>
  <si>
    <t>M</t>
  </si>
  <si>
    <t>CONTESTANT NAME</t>
  </si>
  <si>
    <t>Letter</t>
  </si>
  <si>
    <t>Reasons 1</t>
  </si>
  <si>
    <t>Reasons 2</t>
  </si>
  <si>
    <t>Parts/Other</t>
  </si>
  <si>
    <t>Tie Breaker (based on reasons)</t>
  </si>
  <si>
    <t>Judging Sub-Total</t>
  </si>
  <si>
    <t>Reasons Sub-Total</t>
  </si>
  <si>
    <t>Grand Total</t>
  </si>
  <si>
    <t>AVG ==&gt;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</si>
  <si>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</si>
  <si>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</si>
  <si>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</si>
  <si>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</si>
  <si>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</si>
  <si>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</si>
  <si>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</si>
  <si>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</si>
  <si>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</si>
  <si>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</si>
  <si>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</si>
  <si>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</si>
  <si>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</si>
  <si>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</si>
  <si>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</si>
  <si>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</si>
  <si>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</si>
  <si>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</si>
  <si>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</si>
  <si>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</si>
  <si>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</si>
  <si>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</si>
  <si>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Test/Other</t>
  </si>
  <si>
    <t>Medium</t>
  </si>
  <si>
    <r>
      <t xml:space="preserve">Cut:  </t>
    </r>
    <r>
      <rPr>
        <sz val="10"/>
        <rFont val="Arial"/>
        <family val="2"/>
      </rPr>
      <t xml:space="preserve"> Top</t>
    </r>
  </si>
  <si>
    <t xml:space="preserve">JUDGING CONTEST SCORING </t>
  </si>
  <si>
    <t xml:space="preserve">Highest number for </t>
  </si>
  <si>
    <t>Red and White Ribbons</t>
  </si>
  <si>
    <t>RED</t>
  </si>
  <si>
    <t>WHITE</t>
  </si>
  <si>
    <t>SENIORS</t>
  </si>
  <si>
    <t>JUNIORS</t>
  </si>
  <si>
    <t>INTERMEDIATES</t>
  </si>
  <si>
    <t>Judging Scoring in Excel - Instructions</t>
  </si>
  <si>
    <t>A. Preparing the File</t>
  </si>
  <si>
    <t>1. Open the Excel file “Judging Scoring Template.”</t>
  </si>
  <si>
    <t>2. Enter Title, place and date of the event.</t>
  </si>
  <si>
    <t xml:space="preserve">3. Do a "Save As" and rename the file. This will assure you keep the template intact. </t>
  </si>
  <si>
    <t>B. Entering Judges’ Information</t>
  </si>
  <si>
    <t>1. Enter names of the classes.</t>
  </si>
  <si>
    <t>2. Enter judges’ placing and cuts (this information is provided by each class judge).</t>
  </si>
  <si>
    <t>a. Judge placing must be in numbers (a mix of 1, 2, 3, 4).</t>
  </si>
  <si>
    <t>b. Cut must be in whole numbers.</t>
  </si>
  <si>
    <t>C. Entering Results</t>
  </si>
  <si>
    <t>1. Enter Contestant name and county.</t>
  </si>
  <si>
    <r>
      <t xml:space="preserve">2. Enter Contestant results. Use the </t>
    </r>
    <r>
      <rPr>
        <u/>
        <sz val="12"/>
        <rFont val="Cambria"/>
        <family val="1"/>
      </rPr>
      <t>letter</t>
    </r>
    <r>
      <rPr>
        <sz val="12"/>
        <rFont val="Cambria"/>
        <family val="1"/>
      </rPr>
      <t xml:space="preserve"> related to the numeric sequence marked in the scoring card. Do not write anything in the yellow lines.</t>
    </r>
  </si>
  <si>
    <t>3. Enter Written and Oral reasons scores – (given by the judges, in the back of the scoring card).</t>
  </si>
  <si>
    <t>4. The Grand Total and Ranks will be shown.</t>
  </si>
  <si>
    <t>D. Organizing Scores and Ranks</t>
  </si>
  <si>
    <t>There are two ways to do that: Manually or using the Excel spreadsheet.</t>
  </si>
  <si>
    <t>1. Manually:</t>
  </si>
  <si>
    <t>a. Write down the results in the scoring blocks area in the Judging Scoring Card (bottom of the card).</t>
  </si>
  <si>
    <t xml:space="preserve">b. Sort cards according to Rank Placing. </t>
  </si>
  <si>
    <t>c. Find the score gaps and decide on the break cut for White and Red Ribbons.</t>
  </si>
  <si>
    <t>2. Using the Excel spreadsheet:</t>
  </si>
  <si>
    <t>a. Select and copy the results at the Grand Total Column (Column X):</t>
  </si>
  <si>
    <r>
      <t xml:space="preserve">b. Go to a clean area in the spreadsheet and paste. Use </t>
    </r>
    <r>
      <rPr>
        <u/>
        <sz val="12"/>
        <rFont val="Cambria"/>
        <family val="1"/>
      </rPr>
      <t>Paste Special</t>
    </r>
    <r>
      <rPr>
        <sz val="12"/>
        <rFont val="Cambria"/>
        <family val="1"/>
      </rPr>
      <t xml:space="preserve"> and choose </t>
    </r>
    <r>
      <rPr>
        <u/>
        <sz val="12"/>
        <rFont val="Cambria"/>
        <family val="1"/>
      </rPr>
      <t>Values</t>
    </r>
    <r>
      <rPr>
        <sz val="12"/>
        <rFont val="Cambria"/>
        <family val="1"/>
      </rPr>
      <t>.</t>
    </r>
  </si>
  <si>
    <r>
      <t xml:space="preserve">c. Go to </t>
    </r>
    <r>
      <rPr>
        <u/>
        <sz val="12"/>
        <rFont val="Cambria"/>
        <family val="1"/>
      </rPr>
      <t>Sort and Filter</t>
    </r>
    <r>
      <rPr>
        <sz val="12"/>
        <rFont val="Cambria"/>
        <family val="1"/>
      </rPr>
      <t xml:space="preserve"> (usually on the top bar right end). Choose </t>
    </r>
    <r>
      <rPr>
        <u/>
        <sz val="12"/>
        <rFont val="Cambria"/>
        <family val="1"/>
      </rPr>
      <t>Sort Largest to Smallest</t>
    </r>
    <r>
      <rPr>
        <sz val="12"/>
        <rFont val="Cambria"/>
        <family val="1"/>
      </rPr>
      <t>.</t>
    </r>
  </si>
  <si>
    <t>If there are any ties in the scores, you may choose your preferred method to tie break.</t>
  </si>
  <si>
    <t>E. Choosing Ribbons</t>
  </si>
  <si>
    <t>1. Use your method to find point cuts for Blue, Red, and White.</t>
  </si>
  <si>
    <t xml:space="preserve">a) For example: Blue: 85% and above </t>
  </si>
  <si>
    <t>Red: 70 – 84%</t>
  </si>
  <si>
    <t xml:space="preserve">White: 69% and below. </t>
  </si>
  <si>
    <r>
      <t xml:space="preserve">2. Enter highest number for Red at Cell </t>
    </r>
    <r>
      <rPr>
        <u/>
        <sz val="12"/>
        <rFont val="Cambria"/>
        <family val="1"/>
      </rPr>
      <t>AC26</t>
    </r>
    <r>
      <rPr>
        <sz val="12"/>
        <rFont val="Cambria"/>
        <family val="1"/>
      </rPr>
      <t xml:space="preserve"> and highest number for White Ribbons at Cell </t>
    </r>
    <r>
      <rPr>
        <u/>
        <sz val="12"/>
        <rFont val="Cambria"/>
        <family val="1"/>
      </rPr>
      <t>AD26</t>
    </r>
    <r>
      <rPr>
        <sz val="12"/>
        <rFont val="Cambria"/>
        <family val="1"/>
      </rPr>
      <t>.</t>
    </r>
  </si>
  <si>
    <t>3. Select and copy the Columns X (Grand Total), Y (Rank), Z (Ribbon) and AA (name). You don’t need to copy the Grand Total if you prefer not to show the points.</t>
  </si>
  <si>
    <r>
      <t xml:space="preserve">4. Go to </t>
    </r>
    <r>
      <rPr>
        <u/>
        <sz val="12"/>
        <rFont val="Cambria"/>
        <family val="1"/>
      </rPr>
      <t>Results Tab</t>
    </r>
    <r>
      <rPr>
        <sz val="12"/>
        <rFont val="Cambria"/>
        <family val="1"/>
      </rPr>
      <t xml:space="preserve"> (The tab on the right of the senior tab) and paste. Use </t>
    </r>
    <r>
      <rPr>
        <u/>
        <sz val="12"/>
        <rFont val="Cambria"/>
        <family val="1"/>
      </rPr>
      <t>Paste Special</t>
    </r>
    <r>
      <rPr>
        <sz val="12"/>
        <rFont val="Cambria"/>
        <family val="1"/>
      </rPr>
      <t xml:space="preserve"> and choose </t>
    </r>
    <r>
      <rPr>
        <u/>
        <sz val="12"/>
        <rFont val="Cambria"/>
        <family val="1"/>
      </rPr>
      <t>Values</t>
    </r>
    <r>
      <rPr>
        <sz val="12"/>
        <rFont val="Cambria"/>
        <family val="1"/>
      </rPr>
      <t>.</t>
    </r>
  </si>
  <si>
    <r>
      <t xml:space="preserve">5. Go to </t>
    </r>
    <r>
      <rPr>
        <u/>
        <sz val="12"/>
        <rFont val="Cambria"/>
        <family val="1"/>
      </rPr>
      <t>Sort and Filter</t>
    </r>
    <r>
      <rPr>
        <sz val="12"/>
        <rFont val="Cambria"/>
        <family val="1"/>
      </rPr>
      <t xml:space="preserve"> (usually on the top bar right end). Choose </t>
    </r>
    <r>
      <rPr>
        <u/>
        <sz val="12"/>
        <rFont val="Cambria"/>
        <family val="1"/>
      </rPr>
      <t>Sort Largest to Smallest</t>
    </r>
    <r>
      <rPr>
        <sz val="12"/>
        <rFont val="Cambria"/>
        <family val="1"/>
      </rPr>
      <t>.</t>
    </r>
  </si>
  <si>
    <t xml:space="preserve">6. Organize the cells </t>
  </si>
  <si>
    <t>7. Print the results.</t>
  </si>
  <si>
    <t>PS. If you need to unhide Columns use password 1234 to unlock the sheet. (Just use this feature if you are an advanced user and know what you are doing).</t>
  </si>
  <si>
    <t>PS. The total of all three penalties (cuts) cannot exceed 15. If the total is 15, the middle number cannot be larger than 5.</t>
  </si>
  <si>
    <t xml:space="preserve"> If the total is 14, the middle number cannot be larger than 8. An error message will show in cells E12 - L 12 if the cut is incorrect. </t>
  </si>
  <si>
    <t>Contact judge for correct cut.</t>
  </si>
  <si>
    <t xml:space="preserve">a. If you want to print the main spreadsheet (the one with the placing) click on the filter drop down at the top of column Q. </t>
  </si>
  <si>
    <t>Uncheck the boxes next to "0" and "." this will eliminate unused rows from the print job.</t>
  </si>
  <si>
    <t>Bottom</t>
  </si>
</sst>
</file>

<file path=xl/styles.xml><?xml version="1.0" encoding="utf-8"?>
<styleSheet xmlns="http://schemas.openxmlformats.org/spreadsheetml/2006/main">
  <numFmts count="1">
    <numFmt numFmtId="164" formatCode="0.0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5"/>
      <color indexed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u/>
      <sz val="12"/>
      <name val="Cambria"/>
      <family val="1"/>
    </font>
    <font>
      <i/>
      <sz val="10"/>
      <name val="Arial"/>
      <family val="2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3" xfId="0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2" borderId="0" xfId="0" applyFill="1" applyBorder="1" applyProtection="1">
      <protection locked="0"/>
    </xf>
    <xf numFmtId="0" fontId="3" fillId="0" borderId="5" xfId="0" applyNumberFormat="1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fill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0" xfId="0" quotePrefix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horizontal="fill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/>
    <xf numFmtId="0" fontId="2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14" fillId="0" borderId="3" xfId="0" applyFont="1" applyBorder="1" applyAlignment="1"/>
    <xf numFmtId="0" fontId="6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/>
    <xf numFmtId="0" fontId="0" fillId="0" borderId="2" xfId="0" applyFill="1" applyBorder="1" applyProtection="1">
      <protection locked="0"/>
    </xf>
    <xf numFmtId="0" fontId="10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fill"/>
      <protection locked="0"/>
    </xf>
    <xf numFmtId="164" fontId="2" fillId="0" borderId="2" xfId="0" applyNumberFormat="1" applyFont="1" applyBorder="1" applyProtection="1">
      <protection locked="0"/>
    </xf>
    <xf numFmtId="0" fontId="3" fillId="0" borderId="2" xfId="0" applyFont="1" applyBorder="1" applyProtection="1"/>
    <xf numFmtId="0" fontId="4" fillId="0" borderId="0" xfId="0" applyFont="1" applyBorder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9" fillId="0" borderId="2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4" fillId="0" borderId="11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</xf>
    <xf numFmtId="0" fontId="6" fillId="0" borderId="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 indent="4"/>
    </xf>
    <xf numFmtId="0" fontId="23" fillId="0" borderId="0" xfId="0" applyFont="1" applyAlignment="1">
      <alignment horizontal="left" indent="8"/>
    </xf>
    <xf numFmtId="0" fontId="2" fillId="0" borderId="0" xfId="0" applyFont="1"/>
    <xf numFmtId="0" fontId="25" fillId="0" borderId="0" xfId="0" applyFont="1"/>
    <xf numFmtId="0" fontId="26" fillId="0" borderId="0" xfId="0" applyFont="1"/>
    <xf numFmtId="0" fontId="21" fillId="0" borderId="0" xfId="0" applyFont="1" applyAlignment="1">
      <alignment horizontal="left" indent="4"/>
    </xf>
    <xf numFmtId="0" fontId="20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textRotation="180"/>
      <protection locked="0"/>
    </xf>
    <xf numFmtId="0" fontId="9" fillId="0" borderId="2" xfId="0" applyFont="1" applyBorder="1" applyAlignment="1" applyProtection="1">
      <alignment textRotation="45"/>
      <protection locked="0"/>
    </xf>
    <xf numFmtId="0" fontId="0" fillId="0" borderId="2" xfId="0" applyBorder="1" applyAlignment="1">
      <alignment textRotation="45"/>
    </xf>
    <xf numFmtId="0" fontId="17" fillId="0" borderId="13" xfId="0" applyFont="1" applyBorder="1" applyAlignment="1" applyProtection="1">
      <alignment horizontal="left" vertical="center" textRotation="45"/>
      <protection locked="0"/>
    </xf>
    <xf numFmtId="0" fontId="12" fillId="0" borderId="13" xfId="0" applyFont="1" applyBorder="1" applyAlignment="1">
      <alignment textRotation="45"/>
    </xf>
    <xf numFmtId="0" fontId="6" fillId="0" borderId="16" xfId="0" applyFont="1" applyBorder="1" applyAlignment="1" applyProtection="1">
      <alignment horizontal="center" vertical="center" textRotation="45"/>
      <protection locked="0"/>
    </xf>
    <xf numFmtId="0" fontId="6" fillId="0" borderId="17" xfId="0" applyFont="1" applyBorder="1" applyAlignment="1">
      <alignment horizontal="center" vertical="center" textRotation="45"/>
    </xf>
    <xf numFmtId="0" fontId="6" fillId="0" borderId="18" xfId="0" applyFont="1" applyBorder="1" applyAlignment="1">
      <alignment horizontal="center" vertical="center" textRotation="45"/>
    </xf>
    <xf numFmtId="0" fontId="6" fillId="0" borderId="19" xfId="0" applyFont="1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 textRotation="45"/>
    </xf>
    <xf numFmtId="0" fontId="6" fillId="0" borderId="3" xfId="0" applyFont="1" applyBorder="1" applyAlignment="1">
      <alignment horizontal="center" vertical="center" textRotation="45"/>
    </xf>
    <xf numFmtId="0" fontId="6" fillId="0" borderId="20" xfId="0" applyFont="1" applyBorder="1" applyAlignment="1">
      <alignment horizontal="center" vertical="center" textRotation="45"/>
    </xf>
    <xf numFmtId="0" fontId="6" fillId="0" borderId="4" xfId="0" applyFont="1" applyBorder="1" applyAlignment="1">
      <alignment horizontal="center" vertical="center" textRotation="45"/>
    </xf>
    <xf numFmtId="0" fontId="6" fillId="0" borderId="21" xfId="0" applyFont="1" applyBorder="1" applyAlignment="1">
      <alignment horizontal="center" vertical="center" textRotation="45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18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7" fillId="0" borderId="12" xfId="0" applyFont="1" applyBorder="1" applyAlignment="1" applyProtection="1">
      <alignment horizontal="center" vertical="center" textRotation="45"/>
      <protection locked="0"/>
    </xf>
    <xf numFmtId="0" fontId="6" fillId="0" borderId="12" xfId="0" applyFont="1" applyBorder="1" applyAlignment="1">
      <alignment horizontal="center" vertical="center" textRotation="45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textRotation="180" wrapText="1"/>
      <protection locked="0"/>
    </xf>
    <xf numFmtId="0" fontId="7" fillId="0" borderId="1" xfId="0" applyFont="1" applyBorder="1" applyAlignment="1" applyProtection="1">
      <alignment horizontal="center" textRotation="180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textRotation="180"/>
      <protection locked="0"/>
    </xf>
    <xf numFmtId="0" fontId="6" fillId="0" borderId="0" xfId="0" applyFont="1" applyBorder="1" applyAlignment="1" applyProtection="1">
      <alignment horizontal="center" textRotation="180"/>
      <protection locked="0"/>
    </xf>
    <xf numFmtId="0" fontId="6" fillId="0" borderId="4" xfId="0" applyFont="1" applyBorder="1" applyAlignment="1" applyProtection="1">
      <alignment horizontal="center" textRotation="180"/>
      <protection locked="0"/>
    </xf>
    <xf numFmtId="0" fontId="11" fillId="0" borderId="6" xfId="0" applyFont="1" applyBorder="1" applyAlignment="1" applyProtection="1">
      <alignment horizontal="center" textRotation="180"/>
      <protection locked="0"/>
    </xf>
    <xf numFmtId="0" fontId="11" fillId="0" borderId="0" xfId="0" applyFont="1" applyBorder="1" applyAlignment="1" applyProtection="1">
      <alignment horizontal="center" textRotation="180"/>
      <protection locked="0"/>
    </xf>
    <xf numFmtId="0" fontId="11" fillId="0" borderId="1" xfId="0" applyFont="1" applyBorder="1" applyAlignment="1" applyProtection="1">
      <alignment horizontal="center" textRotation="180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0</xdr:row>
      <xdr:rowOff>66675</xdr:rowOff>
    </xdr:from>
    <xdr:to>
      <xdr:col>25</xdr:col>
      <xdr:colOff>104775</xdr:colOff>
      <xdr:row>5</xdr:row>
      <xdr:rowOff>152400</xdr:rowOff>
    </xdr:to>
    <xdr:pic>
      <xdr:nvPicPr>
        <xdr:cNvPr id="2" name="Picture 1" descr="4h_mark1_tm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600" y="66675"/>
          <a:ext cx="952500" cy="990600"/>
        </a:xfrm>
        <a:prstGeom prst="rect">
          <a:avLst/>
        </a:prstGeom>
      </xdr:spPr>
    </xdr:pic>
    <xdr:clientData/>
  </xdr:twoCellAnchor>
  <xdr:twoCellAnchor editAs="oneCell">
    <xdr:from>
      <xdr:col>25</xdr:col>
      <xdr:colOff>447675</xdr:colOff>
      <xdr:row>0</xdr:row>
      <xdr:rowOff>57150</xdr:rowOff>
    </xdr:from>
    <xdr:to>
      <xdr:col>26</xdr:col>
      <xdr:colOff>876300</xdr:colOff>
      <xdr:row>5</xdr:row>
      <xdr:rowOff>105390</xdr:rowOff>
    </xdr:to>
    <xdr:pic>
      <xdr:nvPicPr>
        <xdr:cNvPr id="3" name="il_fi" descr="http://www.maine.gov/education/aged/Images/ffa_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57150"/>
          <a:ext cx="885825" cy="953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0</xdr:row>
      <xdr:rowOff>66675</xdr:rowOff>
    </xdr:from>
    <xdr:to>
      <xdr:col>25</xdr:col>
      <xdr:colOff>104775</xdr:colOff>
      <xdr:row>5</xdr:row>
      <xdr:rowOff>152400</xdr:rowOff>
    </xdr:to>
    <xdr:pic>
      <xdr:nvPicPr>
        <xdr:cNvPr id="2" name="Picture 1" descr="4h_mark1_tm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600" y="66675"/>
          <a:ext cx="952500" cy="990600"/>
        </a:xfrm>
        <a:prstGeom prst="rect">
          <a:avLst/>
        </a:prstGeom>
      </xdr:spPr>
    </xdr:pic>
    <xdr:clientData/>
  </xdr:twoCellAnchor>
  <xdr:twoCellAnchor editAs="oneCell">
    <xdr:from>
      <xdr:col>25</xdr:col>
      <xdr:colOff>447675</xdr:colOff>
      <xdr:row>0</xdr:row>
      <xdr:rowOff>57150</xdr:rowOff>
    </xdr:from>
    <xdr:to>
      <xdr:col>26</xdr:col>
      <xdr:colOff>876300</xdr:colOff>
      <xdr:row>5</xdr:row>
      <xdr:rowOff>105390</xdr:rowOff>
    </xdr:to>
    <xdr:pic>
      <xdr:nvPicPr>
        <xdr:cNvPr id="3" name="il_fi" descr="http://www.maine.gov/education/aged/Images/ffa_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57150"/>
          <a:ext cx="885825" cy="953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0</xdr:row>
      <xdr:rowOff>66675</xdr:rowOff>
    </xdr:from>
    <xdr:to>
      <xdr:col>25</xdr:col>
      <xdr:colOff>104775</xdr:colOff>
      <xdr:row>5</xdr:row>
      <xdr:rowOff>152400</xdr:rowOff>
    </xdr:to>
    <xdr:pic>
      <xdr:nvPicPr>
        <xdr:cNvPr id="2" name="Picture 1" descr="4h_mark1_tm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600" y="66675"/>
          <a:ext cx="952500" cy="990600"/>
        </a:xfrm>
        <a:prstGeom prst="rect">
          <a:avLst/>
        </a:prstGeom>
      </xdr:spPr>
    </xdr:pic>
    <xdr:clientData/>
  </xdr:twoCellAnchor>
  <xdr:twoCellAnchor editAs="oneCell">
    <xdr:from>
      <xdr:col>25</xdr:col>
      <xdr:colOff>447675</xdr:colOff>
      <xdr:row>0</xdr:row>
      <xdr:rowOff>57150</xdr:rowOff>
    </xdr:from>
    <xdr:to>
      <xdr:col>26</xdr:col>
      <xdr:colOff>876300</xdr:colOff>
      <xdr:row>5</xdr:row>
      <xdr:rowOff>105390</xdr:rowOff>
    </xdr:to>
    <xdr:pic>
      <xdr:nvPicPr>
        <xdr:cNvPr id="3" name="il_fi" descr="http://www.maine.gov/education/aged/Images/ffa_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57150"/>
          <a:ext cx="885825" cy="953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36"/>
  <sheetViews>
    <sheetView tabSelected="1" zoomScaleNormal="100" workbookViewId="0">
      <selection activeCell="D11" sqref="D11"/>
    </sheetView>
  </sheetViews>
  <sheetFormatPr defaultRowHeight="12.75"/>
  <cols>
    <col min="1" max="1" width="20.7109375" customWidth="1"/>
    <col min="2" max="2" width="0.5703125" customWidth="1"/>
    <col min="3" max="3" width="8.7109375" customWidth="1"/>
    <col min="4" max="4" width="10.85546875" bestFit="1" customWidth="1"/>
    <col min="5" max="5" width="7.28515625" customWidth="1"/>
    <col min="6" max="6" width="7.140625" customWidth="1"/>
    <col min="7" max="7" width="7" customWidth="1"/>
    <col min="8" max="8" width="7.140625" customWidth="1"/>
    <col min="9" max="9" width="5.7109375" customWidth="1"/>
    <col min="10" max="10" width="6.28515625" customWidth="1"/>
    <col min="11" max="11" width="5.7109375" hidden="1" customWidth="1"/>
    <col min="12" max="14" width="5.85546875" hidden="1" customWidth="1"/>
    <col min="15" max="16" width="5.85546875" style="27" hidden="1" customWidth="1"/>
    <col min="17" max="17" width="5.85546875" customWidth="1"/>
    <col min="18" max="23" width="5.7109375" customWidth="1"/>
    <col min="24" max="24" width="4.5703125" customWidth="1"/>
    <col min="25" max="25" width="4.28515625" bestFit="1" customWidth="1"/>
    <col min="26" max="26" width="6.85546875" bestFit="1" customWidth="1"/>
    <col min="27" max="27" width="16.28515625" customWidth="1"/>
    <col min="28" max="28" width="11.28515625" customWidth="1"/>
    <col min="29" max="29" width="10" customWidth="1"/>
    <col min="30" max="30" width="10.5703125" customWidth="1"/>
    <col min="34" max="93" width="0" hidden="1" customWidth="1"/>
  </cols>
  <sheetData>
    <row r="1" spans="1:93" ht="18" customHeight="1">
      <c r="A1" s="141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63"/>
      <c r="P1" s="66"/>
      <c r="Q1" s="26"/>
      <c r="R1" s="142" t="s">
        <v>66</v>
      </c>
      <c r="S1" s="142" t="s">
        <v>38</v>
      </c>
      <c r="T1" s="142" t="s">
        <v>36</v>
      </c>
      <c r="U1" s="142" t="s">
        <v>37</v>
      </c>
      <c r="V1" s="145" t="s">
        <v>39</v>
      </c>
      <c r="W1" s="121"/>
      <c r="X1" s="122"/>
      <c r="Y1" s="122"/>
      <c r="Z1" s="122"/>
      <c r="AA1" s="123"/>
      <c r="AB1" s="6"/>
      <c r="AC1" s="19"/>
      <c r="AD1" s="19"/>
      <c r="AE1" s="19"/>
      <c r="AF1" s="19"/>
      <c r="AG1" s="19"/>
      <c r="AH1" s="2"/>
      <c r="AI1" s="11"/>
      <c r="AJ1" s="11" t="s">
        <v>0</v>
      </c>
      <c r="AK1" s="11"/>
      <c r="AL1" s="11"/>
      <c r="AM1" s="2"/>
      <c r="AN1" s="11"/>
      <c r="AO1" s="11" t="s">
        <v>0</v>
      </c>
      <c r="AP1" s="11"/>
      <c r="AQ1" s="11"/>
      <c r="AR1" s="11"/>
      <c r="AS1" s="11"/>
      <c r="AT1" s="11" t="s">
        <v>0</v>
      </c>
      <c r="AU1" s="11"/>
      <c r="AV1" s="11"/>
      <c r="AW1" s="11"/>
      <c r="AX1" s="11"/>
      <c r="AY1" s="11" t="s">
        <v>0</v>
      </c>
      <c r="AZ1" s="11"/>
      <c r="BA1" s="11"/>
      <c r="BB1" s="11"/>
      <c r="BC1" s="11"/>
      <c r="BD1" s="11" t="s">
        <v>0</v>
      </c>
      <c r="BE1" s="11"/>
      <c r="BF1" s="11"/>
      <c r="BG1" s="11"/>
      <c r="BH1" s="11"/>
      <c r="BI1" s="11" t="s">
        <v>0</v>
      </c>
      <c r="BJ1" s="11"/>
      <c r="BK1" s="11"/>
      <c r="BL1" s="11"/>
      <c r="BM1" s="11"/>
      <c r="BN1" s="11" t="s">
        <v>0</v>
      </c>
      <c r="BO1" s="11"/>
      <c r="BP1" s="11"/>
      <c r="BQ1" s="11"/>
      <c r="BR1" s="11"/>
      <c r="BS1" s="11" t="s">
        <v>0</v>
      </c>
      <c r="BT1" s="11"/>
      <c r="BU1" s="11"/>
      <c r="BV1" s="11"/>
      <c r="BW1" s="11"/>
      <c r="BX1" s="11" t="s">
        <v>0</v>
      </c>
      <c r="BY1" s="11"/>
      <c r="BZ1" s="11"/>
      <c r="CA1" s="11"/>
      <c r="CB1" s="11"/>
      <c r="CC1" s="11" t="s">
        <v>0</v>
      </c>
      <c r="CD1" s="11"/>
      <c r="CE1" s="11"/>
      <c r="CF1" s="11"/>
      <c r="CG1" s="11"/>
      <c r="CH1" s="11" t="s">
        <v>0</v>
      </c>
      <c r="CI1" s="11"/>
      <c r="CJ1" s="11"/>
      <c r="CK1" s="11"/>
      <c r="CL1" s="11"/>
      <c r="CM1" s="11" t="s">
        <v>0</v>
      </c>
      <c r="CN1" s="11"/>
      <c r="CO1" s="11"/>
    </row>
    <row r="2" spans="1:93">
      <c r="A2" s="130" t="s">
        <v>26</v>
      </c>
      <c r="B2" s="131"/>
      <c r="C2" s="131"/>
      <c r="D2" s="131"/>
      <c r="E2" s="131"/>
      <c r="F2" s="131"/>
      <c r="G2" s="106"/>
      <c r="H2" s="106"/>
      <c r="I2" s="106"/>
      <c r="J2" s="53"/>
      <c r="K2" s="55"/>
      <c r="L2" s="55"/>
      <c r="M2" s="55"/>
      <c r="N2" s="55"/>
      <c r="O2" s="19"/>
      <c r="P2" s="64"/>
      <c r="Q2" s="42"/>
      <c r="R2" s="143"/>
      <c r="S2" s="143"/>
      <c r="T2" s="143"/>
      <c r="U2" s="143"/>
      <c r="V2" s="146"/>
      <c r="W2" s="124"/>
      <c r="X2" s="125"/>
      <c r="Y2" s="125"/>
      <c r="Z2" s="125"/>
      <c r="AA2" s="126"/>
      <c r="AB2" s="6"/>
      <c r="AC2" s="19"/>
      <c r="AD2" s="19"/>
      <c r="AE2" s="19"/>
      <c r="AF2" s="19"/>
      <c r="AG2" s="19"/>
      <c r="AH2" s="11"/>
      <c r="AI2" s="11"/>
      <c r="AJ2" s="11" t="s">
        <v>2</v>
      </c>
      <c r="AK2" s="11"/>
      <c r="AL2" s="11"/>
      <c r="AM2" s="2"/>
      <c r="AN2" s="11"/>
      <c r="AO2" s="11" t="s">
        <v>3</v>
      </c>
      <c r="AP2" s="11"/>
      <c r="AQ2" s="11"/>
      <c r="AR2" s="11"/>
      <c r="AS2" s="11"/>
      <c r="AT2" s="11" t="s">
        <v>4</v>
      </c>
      <c r="AU2" s="11"/>
      <c r="AV2" s="11"/>
      <c r="AW2" s="11"/>
      <c r="AX2" s="11"/>
      <c r="AY2" s="11" t="s">
        <v>5</v>
      </c>
      <c r="AZ2" s="11"/>
      <c r="BA2" s="11"/>
      <c r="BB2" s="11"/>
      <c r="BC2" s="11"/>
      <c r="BD2" s="11" t="s">
        <v>6</v>
      </c>
      <c r="BE2" s="11"/>
      <c r="BF2" s="11"/>
      <c r="BG2" s="11"/>
      <c r="BH2" s="11"/>
      <c r="BI2" s="11" t="s">
        <v>7</v>
      </c>
      <c r="BJ2" s="11"/>
      <c r="BK2" s="11"/>
      <c r="BL2" s="11"/>
      <c r="BM2" s="11"/>
      <c r="BN2" s="11" t="s">
        <v>8</v>
      </c>
      <c r="BO2" s="11"/>
      <c r="BP2" s="11"/>
      <c r="BQ2" s="11"/>
      <c r="BR2" s="11"/>
      <c r="BS2" s="11" t="s">
        <v>9</v>
      </c>
      <c r="BT2" s="11"/>
      <c r="BU2" s="11"/>
      <c r="BV2" s="11"/>
      <c r="BW2" s="11"/>
      <c r="BX2" s="11" t="s">
        <v>10</v>
      </c>
      <c r="BY2" s="11"/>
      <c r="BZ2" s="11"/>
      <c r="CA2" s="11"/>
      <c r="CB2" s="11"/>
      <c r="CC2" s="11" t="s">
        <v>11</v>
      </c>
      <c r="CD2" s="11"/>
      <c r="CE2" s="11"/>
      <c r="CF2" s="11"/>
      <c r="CG2" s="11"/>
      <c r="CH2" s="11" t="s">
        <v>12</v>
      </c>
      <c r="CI2" s="11"/>
      <c r="CJ2" s="11"/>
      <c r="CK2" s="11"/>
      <c r="CL2" s="11"/>
      <c r="CM2" s="11" t="s">
        <v>13</v>
      </c>
      <c r="CN2" s="11"/>
      <c r="CO2" s="11"/>
    </row>
    <row r="3" spans="1:93">
      <c r="A3" s="130" t="s">
        <v>32</v>
      </c>
      <c r="B3" s="131"/>
      <c r="C3" s="131"/>
      <c r="D3" s="131"/>
      <c r="E3" s="131"/>
      <c r="F3" s="106"/>
      <c r="G3" s="106"/>
      <c r="H3" s="106"/>
      <c r="I3" s="106"/>
      <c r="J3" s="5"/>
      <c r="K3" s="5"/>
      <c r="L3" s="5"/>
      <c r="M3" s="5"/>
      <c r="N3" s="5"/>
      <c r="O3" s="6"/>
      <c r="P3" s="64"/>
      <c r="Q3" s="42"/>
      <c r="R3" s="143"/>
      <c r="S3" s="143"/>
      <c r="T3" s="143"/>
      <c r="U3" s="143"/>
      <c r="V3" s="146"/>
      <c r="W3" s="124"/>
      <c r="X3" s="125"/>
      <c r="Y3" s="125"/>
      <c r="Z3" s="125"/>
      <c r="AA3" s="126"/>
      <c r="AB3" s="6"/>
      <c r="AC3" s="6"/>
      <c r="AD3" s="6"/>
      <c r="AE3" s="6"/>
      <c r="AF3" s="6"/>
      <c r="AG3" s="6"/>
      <c r="AH3" s="11"/>
      <c r="AI3" s="10" t="e">
        <f>TRUNC(RIGHT(E8,4)/1000,0)</f>
        <v>#VALUE!</v>
      </c>
      <c r="AJ3" s="10" t="e">
        <f>TRUNC(RIGHT(E8,3)/100,0)</f>
        <v>#VALUE!</v>
      </c>
      <c r="AK3" s="10" t="e">
        <f>TRUNC(RIGHT(E8,2)/10,0)</f>
        <v>#VALUE!</v>
      </c>
      <c r="AL3" s="10" t="e">
        <f>TRUNC(RIGHT(E8,1)/1,0)</f>
        <v>#VALUE!</v>
      </c>
      <c r="AM3" s="11"/>
      <c r="AN3" s="10" t="e">
        <f>TRUNC(RIGHT(F8,4)/1000,0)</f>
        <v>#VALUE!</v>
      </c>
      <c r="AO3" s="10" t="e">
        <f>TRUNC(RIGHT(F8,3)/100,0)</f>
        <v>#VALUE!</v>
      </c>
      <c r="AP3" s="10" t="e">
        <f>TRUNC(RIGHT(F8,2)/10,0)</f>
        <v>#VALUE!</v>
      </c>
      <c r="AQ3" s="10" t="e">
        <f>TRUNC(RIGHT(F8,1)/1,0)</f>
        <v>#VALUE!</v>
      </c>
      <c r="AR3" s="11"/>
      <c r="AS3" s="10" t="e">
        <f>TRUNC(RIGHT(G8,4)/1000,0)</f>
        <v>#VALUE!</v>
      </c>
      <c r="AT3" s="10" t="e">
        <f>TRUNC(RIGHT(G8,3)/100,0)</f>
        <v>#VALUE!</v>
      </c>
      <c r="AU3" s="10" t="e">
        <f>TRUNC(RIGHT(G8,2)/10,0)</f>
        <v>#VALUE!</v>
      </c>
      <c r="AV3" s="10" t="e">
        <f>TRUNC(RIGHT(G8,1)/1,0)</f>
        <v>#VALUE!</v>
      </c>
      <c r="AW3" s="11"/>
      <c r="AX3" s="10" t="e">
        <f>TRUNC(RIGHT(H8,4)/1000,0)</f>
        <v>#VALUE!</v>
      </c>
      <c r="AY3" s="10" t="e">
        <f>TRUNC(RIGHT(H8,3)/100,0)</f>
        <v>#VALUE!</v>
      </c>
      <c r="AZ3" s="10" t="e">
        <f>TRUNC(RIGHT(H8,2)/10,0)</f>
        <v>#VALUE!</v>
      </c>
      <c r="BA3" s="10" t="e">
        <f>TRUNC(RIGHT(H8,1)/1,0)</f>
        <v>#VALUE!</v>
      </c>
      <c r="BB3" s="11"/>
      <c r="BC3" s="10" t="e">
        <f>TRUNC(RIGHT(I8,4)/1000,0)</f>
        <v>#VALUE!</v>
      </c>
      <c r="BD3" s="10" t="e">
        <f>TRUNC(RIGHT(I8,3)/100,0)</f>
        <v>#VALUE!</v>
      </c>
      <c r="BE3" s="10" t="e">
        <f>TRUNC(RIGHT(I8,2)/10,0)</f>
        <v>#VALUE!</v>
      </c>
      <c r="BF3" s="10" t="e">
        <f>TRUNC(RIGHT(I8,1)/1,0)</f>
        <v>#VALUE!</v>
      </c>
      <c r="BG3" s="11"/>
      <c r="BH3" s="10" t="e">
        <f>TRUNC(RIGHT(J8,4)/1000,0)</f>
        <v>#VALUE!</v>
      </c>
      <c r="BI3" s="10" t="e">
        <f>TRUNC(RIGHT(J8,3)/100,0)</f>
        <v>#VALUE!</v>
      </c>
      <c r="BJ3" s="10" t="e">
        <f>TRUNC(RIGHT(J8,2)/10,0)</f>
        <v>#VALUE!</v>
      </c>
      <c r="BK3" s="10" t="e">
        <f>TRUNC(RIGHT(J8,1)/1,0)</f>
        <v>#VALUE!</v>
      </c>
      <c r="BL3" s="11"/>
      <c r="BM3" s="10" t="e">
        <f>TRUNC(RIGHT(K8,4)/1000,0)</f>
        <v>#VALUE!</v>
      </c>
      <c r="BN3" s="10" t="e">
        <f>TRUNC(RIGHT(K8,3)/100,0)</f>
        <v>#VALUE!</v>
      </c>
      <c r="BO3" s="10" t="e">
        <f>TRUNC(RIGHT(K8,2)/10,0)</f>
        <v>#VALUE!</v>
      </c>
      <c r="BP3" s="10" t="e">
        <f>TRUNC(RIGHT(K8,1)/1,0)</f>
        <v>#VALUE!</v>
      </c>
      <c r="BQ3" s="11"/>
      <c r="BR3" s="10" t="e">
        <f>TRUNC(RIGHT(L8,4)/1000,0)</f>
        <v>#VALUE!</v>
      </c>
      <c r="BS3" s="10" t="e">
        <f>TRUNC(RIGHT(L8,3)/100,0)</f>
        <v>#VALUE!</v>
      </c>
      <c r="BT3" s="10" t="e">
        <f>TRUNC(RIGHT(L8,2)/10,0)</f>
        <v>#VALUE!</v>
      </c>
      <c r="BU3" s="10" t="e">
        <f>TRUNC(RIGHT(L8,1)/1,0)</f>
        <v>#VALUE!</v>
      </c>
      <c r="BV3" s="11"/>
      <c r="BW3" s="10" t="e">
        <f>TRUNC(RIGHT(M8,4)/1000,0)</f>
        <v>#VALUE!</v>
      </c>
      <c r="BX3" s="10" t="e">
        <f>TRUNC(RIGHT(M8,3)/100,0)</f>
        <v>#VALUE!</v>
      </c>
      <c r="BY3" s="10" t="e">
        <f>TRUNC(RIGHT(M8,2)/10,0)</f>
        <v>#VALUE!</v>
      </c>
      <c r="BZ3" s="10" t="e">
        <f>TRUNC(RIGHT(M8,1)/1,0)</f>
        <v>#VALUE!</v>
      </c>
      <c r="CA3" s="11"/>
      <c r="CB3" s="10" t="e">
        <f>TRUNC(RIGHT(N8,4)/1000,0)</f>
        <v>#VALUE!</v>
      </c>
      <c r="CC3" s="10" t="e">
        <f>TRUNC(RIGHT(N8,3)/100,0)</f>
        <v>#VALUE!</v>
      </c>
      <c r="CD3" s="10" t="e">
        <f>TRUNC(RIGHT(N8,2)/10,0)</f>
        <v>#VALUE!</v>
      </c>
      <c r="CE3" s="10" t="e">
        <f>TRUNC(RIGHT(N8,1)/1,0)</f>
        <v>#VALUE!</v>
      </c>
      <c r="CF3" s="11"/>
      <c r="CG3" s="10" t="e">
        <f>TRUNC(RIGHT(O8,4)/1000,0)</f>
        <v>#VALUE!</v>
      </c>
      <c r="CH3" s="10" t="e">
        <f>TRUNC(RIGHT(O8,3)/100,0)</f>
        <v>#VALUE!</v>
      </c>
      <c r="CI3" s="10" t="e">
        <f>TRUNC(RIGHT(O8,2)/10,0)</f>
        <v>#VALUE!</v>
      </c>
      <c r="CJ3" s="10" t="e">
        <f>TRUNC(RIGHT(O8,1)/1,0)</f>
        <v>#VALUE!</v>
      </c>
      <c r="CK3" s="11"/>
      <c r="CL3" s="10" t="e">
        <f>TRUNC(RIGHT(P8,4)/1000,0)</f>
        <v>#VALUE!</v>
      </c>
      <c r="CM3" s="10" t="e">
        <f>TRUNC(RIGHT(P8,3)/100,0)</f>
        <v>#VALUE!</v>
      </c>
      <c r="CN3" s="10" t="e">
        <f>TRUNC(RIGHT(P8,2)/10,0)</f>
        <v>#VALUE!</v>
      </c>
      <c r="CO3" s="10" t="e">
        <f>TRUNC(RIGHT(P8,1)/1,0)</f>
        <v>#VALUE!</v>
      </c>
    </row>
    <row r="4" spans="1:93">
      <c r="A4" s="130" t="s">
        <v>27</v>
      </c>
      <c r="B4" s="132"/>
      <c r="C4" s="132"/>
      <c r="D4" s="105"/>
      <c r="E4" s="5"/>
      <c r="F4" s="5"/>
      <c r="G4" s="53"/>
      <c r="H4" s="55"/>
      <c r="I4" s="53"/>
      <c r="J4" s="5"/>
      <c r="K4" s="30"/>
      <c r="L4" s="5"/>
      <c r="M4" s="5"/>
      <c r="N4" s="5"/>
      <c r="O4" s="6"/>
      <c r="P4" s="64"/>
      <c r="Q4" s="42"/>
      <c r="R4" s="143"/>
      <c r="S4" s="143"/>
      <c r="T4" s="143"/>
      <c r="U4" s="143"/>
      <c r="V4" s="146"/>
      <c r="W4" s="124"/>
      <c r="X4" s="125"/>
      <c r="Y4" s="125"/>
      <c r="Z4" s="125"/>
      <c r="AA4" s="126"/>
      <c r="AB4" s="6"/>
      <c r="AC4" s="6"/>
      <c r="AD4" s="6"/>
      <c r="AE4" s="6"/>
      <c r="AF4" s="6"/>
      <c r="AG4" s="19"/>
      <c r="AH4" s="15"/>
      <c r="AI4" s="1"/>
      <c r="AJ4" s="10">
        <f>E9</f>
        <v>0</v>
      </c>
      <c r="AK4" s="10">
        <f>E10</f>
        <v>0</v>
      </c>
      <c r="AL4" s="10">
        <f>E11</f>
        <v>0</v>
      </c>
      <c r="AM4" s="11"/>
      <c r="AN4" s="1"/>
      <c r="AO4" s="10">
        <f>F9</f>
        <v>0</v>
      </c>
      <c r="AP4" s="10">
        <f>F10</f>
        <v>0</v>
      </c>
      <c r="AQ4" s="10">
        <f>F11</f>
        <v>0</v>
      </c>
      <c r="AR4" s="11"/>
      <c r="AS4" s="1"/>
      <c r="AT4" s="10">
        <f>G9</f>
        <v>0</v>
      </c>
      <c r="AU4" s="10">
        <f>G10</f>
        <v>0</v>
      </c>
      <c r="AV4" s="10">
        <f>G11</f>
        <v>0</v>
      </c>
      <c r="AW4" s="11"/>
      <c r="AX4" s="1"/>
      <c r="AY4" s="10">
        <f>H9</f>
        <v>0</v>
      </c>
      <c r="AZ4" s="10">
        <f>H10</f>
        <v>0</v>
      </c>
      <c r="BA4" s="10">
        <f>H11</f>
        <v>0</v>
      </c>
      <c r="BB4" s="11"/>
      <c r="BC4" s="1"/>
      <c r="BD4" s="10">
        <f>I9</f>
        <v>0</v>
      </c>
      <c r="BE4" s="10">
        <f>I10</f>
        <v>0</v>
      </c>
      <c r="BF4" s="10">
        <f>I11</f>
        <v>0</v>
      </c>
      <c r="BG4" s="11"/>
      <c r="BH4" s="1"/>
      <c r="BI4" s="10">
        <f>J9</f>
        <v>0</v>
      </c>
      <c r="BJ4" s="10">
        <f>J10</f>
        <v>0</v>
      </c>
      <c r="BK4" s="10">
        <f>J11</f>
        <v>0</v>
      </c>
      <c r="BL4" s="11"/>
      <c r="BM4" s="1"/>
      <c r="BN4" s="10">
        <f>K9</f>
        <v>0</v>
      </c>
      <c r="BO4" s="10">
        <f>K10</f>
        <v>0</v>
      </c>
      <c r="BP4" s="10">
        <f>K11</f>
        <v>0</v>
      </c>
      <c r="BQ4" s="11"/>
      <c r="BR4" s="1"/>
      <c r="BS4" s="10">
        <f>L9</f>
        <v>0</v>
      </c>
      <c r="BT4" s="10">
        <f>L10</f>
        <v>0</v>
      </c>
      <c r="BU4" s="10">
        <f>L11</f>
        <v>0</v>
      </c>
      <c r="BV4" s="11"/>
      <c r="BW4" s="1"/>
      <c r="BX4" s="10">
        <f>M9</f>
        <v>0</v>
      </c>
      <c r="BY4" s="10">
        <f>M10</f>
        <v>0</v>
      </c>
      <c r="BZ4" s="10">
        <f>M11</f>
        <v>0</v>
      </c>
      <c r="CA4" s="11"/>
      <c r="CB4" s="1"/>
      <c r="CC4" s="10">
        <f>N9</f>
        <v>0</v>
      </c>
      <c r="CD4" s="10">
        <f>N10</f>
        <v>0</v>
      </c>
      <c r="CE4" s="10">
        <f>N11</f>
        <v>0</v>
      </c>
      <c r="CF4" s="11"/>
      <c r="CG4" s="1"/>
      <c r="CH4" s="10">
        <f>O9</f>
        <v>0</v>
      </c>
      <c r="CI4" s="10">
        <f>O10</f>
        <v>0</v>
      </c>
      <c r="CJ4" s="10">
        <f>O11</f>
        <v>0</v>
      </c>
      <c r="CK4" s="11"/>
      <c r="CL4" s="1"/>
      <c r="CM4" s="10">
        <f>P9</f>
        <v>0</v>
      </c>
      <c r="CN4" s="10">
        <f>P9</f>
        <v>0</v>
      </c>
      <c r="CO4" s="10">
        <f>P11</f>
        <v>0</v>
      </c>
    </row>
    <row r="5" spans="1:93" ht="15">
      <c r="A5" s="55"/>
      <c r="B5" s="99"/>
      <c r="C5" s="133" t="s">
        <v>14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6"/>
      <c r="P5" s="64"/>
      <c r="Q5" s="42"/>
      <c r="R5" s="143"/>
      <c r="S5" s="143"/>
      <c r="T5" s="143"/>
      <c r="U5" s="143"/>
      <c r="V5" s="146"/>
      <c r="W5" s="124"/>
      <c r="X5" s="125"/>
      <c r="Y5" s="125"/>
      <c r="Z5" s="125"/>
      <c r="AA5" s="126"/>
      <c r="AB5" s="6"/>
      <c r="AC5" s="85"/>
      <c r="AD5" s="19"/>
      <c r="AE5" s="19"/>
      <c r="AF5" s="19"/>
      <c r="AG5" s="19"/>
      <c r="AH5" s="2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</row>
    <row r="6" spans="1:93">
      <c r="A6" s="135" t="s">
        <v>75</v>
      </c>
      <c r="B6" s="99"/>
      <c r="C6" s="137" t="s">
        <v>25</v>
      </c>
      <c r="D6" s="138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57"/>
      <c r="P6" s="67"/>
      <c r="Q6" s="139" t="s">
        <v>40</v>
      </c>
      <c r="R6" s="144"/>
      <c r="S6" s="144"/>
      <c r="T6" s="144"/>
      <c r="U6" s="144"/>
      <c r="V6" s="146"/>
      <c r="W6" s="127"/>
      <c r="X6" s="128"/>
      <c r="Y6" s="128"/>
      <c r="Z6" s="128"/>
      <c r="AA6" s="129"/>
      <c r="AB6" s="6"/>
      <c r="AC6" s="6"/>
      <c r="AD6" s="19"/>
      <c r="AE6" s="19"/>
      <c r="AF6" s="19"/>
      <c r="AG6" s="19"/>
      <c r="AH6" t="s">
        <v>35</v>
      </c>
      <c r="AI6" s="3" t="s">
        <v>15</v>
      </c>
      <c r="AJ6" s="3" t="s">
        <v>16</v>
      </c>
      <c r="AK6" s="3" t="s">
        <v>17</v>
      </c>
      <c r="AL6" s="3" t="s">
        <v>18</v>
      </c>
      <c r="AM6" s="11"/>
      <c r="AN6" s="3" t="s">
        <v>15</v>
      </c>
      <c r="AO6" s="3" t="s">
        <v>16</v>
      </c>
      <c r="AP6" s="3" t="s">
        <v>17</v>
      </c>
      <c r="AQ6" s="3" t="s">
        <v>18</v>
      </c>
      <c r="AR6" s="11"/>
      <c r="AS6" s="3" t="s">
        <v>15</v>
      </c>
      <c r="AT6" s="3" t="s">
        <v>16</v>
      </c>
      <c r="AU6" s="3" t="s">
        <v>17</v>
      </c>
      <c r="AV6" s="3" t="s">
        <v>18</v>
      </c>
      <c r="AW6" s="11"/>
      <c r="AX6" s="3" t="s">
        <v>15</v>
      </c>
      <c r="AY6" s="3" t="s">
        <v>16</v>
      </c>
      <c r="AZ6" s="3" t="s">
        <v>17</v>
      </c>
      <c r="BA6" s="3" t="s">
        <v>18</v>
      </c>
      <c r="BB6" s="11"/>
      <c r="BC6" s="3" t="s">
        <v>15</v>
      </c>
      <c r="BD6" s="3" t="s">
        <v>16</v>
      </c>
      <c r="BE6" s="3" t="s">
        <v>17</v>
      </c>
      <c r="BF6" s="3" t="s">
        <v>18</v>
      </c>
      <c r="BG6" s="11"/>
      <c r="BH6" s="3" t="s">
        <v>15</v>
      </c>
      <c r="BI6" s="3" t="s">
        <v>16</v>
      </c>
      <c r="BJ6" s="3" t="s">
        <v>17</v>
      </c>
      <c r="BK6" s="3" t="s">
        <v>18</v>
      </c>
      <c r="BL6" s="11"/>
      <c r="BM6" s="3" t="s">
        <v>15</v>
      </c>
      <c r="BN6" s="3" t="s">
        <v>16</v>
      </c>
      <c r="BO6" s="3" t="s">
        <v>17</v>
      </c>
      <c r="BP6" s="3" t="s">
        <v>18</v>
      </c>
      <c r="BQ6" s="11"/>
      <c r="BR6" s="3" t="s">
        <v>15</v>
      </c>
      <c r="BS6" s="3" t="s">
        <v>16</v>
      </c>
      <c r="BT6" s="3" t="s">
        <v>17</v>
      </c>
      <c r="BU6" s="3" t="s">
        <v>18</v>
      </c>
      <c r="BV6" s="11"/>
      <c r="BW6" s="3" t="s">
        <v>15</v>
      </c>
      <c r="BX6" s="3" t="s">
        <v>16</v>
      </c>
      <c r="BY6" s="3" t="s">
        <v>17</v>
      </c>
      <c r="BZ6" s="3" t="s">
        <v>18</v>
      </c>
      <c r="CA6" s="11"/>
      <c r="CB6" s="3" t="s">
        <v>15</v>
      </c>
      <c r="CC6" s="3" t="s">
        <v>16</v>
      </c>
      <c r="CD6" s="3" t="s">
        <v>17</v>
      </c>
      <c r="CE6" s="3" t="s">
        <v>18</v>
      </c>
      <c r="CF6" s="11"/>
      <c r="CG6" s="3" t="s">
        <v>15</v>
      </c>
      <c r="CH6" s="3" t="s">
        <v>16</v>
      </c>
      <c r="CI6" s="3" t="s">
        <v>17</v>
      </c>
      <c r="CJ6" s="3" t="s">
        <v>18</v>
      </c>
      <c r="CK6" s="11"/>
      <c r="CL6" s="3" t="s">
        <v>15</v>
      </c>
      <c r="CM6" s="3" t="s">
        <v>16</v>
      </c>
      <c r="CN6" s="3" t="s">
        <v>17</v>
      </c>
      <c r="CO6" s="3" t="s">
        <v>18</v>
      </c>
    </row>
    <row r="7" spans="1:93">
      <c r="A7" s="136"/>
      <c r="B7" s="101"/>
      <c r="C7" s="137" t="s">
        <v>19</v>
      </c>
      <c r="D7" s="138"/>
      <c r="E7" s="54"/>
      <c r="F7" s="54"/>
      <c r="G7" s="54"/>
      <c r="H7" s="54"/>
      <c r="I7" s="54"/>
      <c r="J7" s="54"/>
      <c r="K7" s="54"/>
      <c r="L7" s="54"/>
      <c r="M7" s="54"/>
      <c r="N7" s="54"/>
      <c r="O7" s="58"/>
      <c r="P7" s="68"/>
      <c r="Q7" s="139"/>
      <c r="R7" s="44" t="s">
        <v>64</v>
      </c>
      <c r="S7" s="44" t="s">
        <v>56</v>
      </c>
      <c r="T7" s="47"/>
      <c r="U7" s="47"/>
      <c r="V7" s="146"/>
      <c r="W7" s="116" t="s">
        <v>41</v>
      </c>
      <c r="X7" s="116" t="s">
        <v>42</v>
      </c>
      <c r="Y7" s="116" t="s">
        <v>22</v>
      </c>
      <c r="Z7" s="116" t="s">
        <v>29</v>
      </c>
      <c r="AA7" s="117" t="s">
        <v>34</v>
      </c>
      <c r="AB7" s="28"/>
      <c r="AC7" s="6"/>
      <c r="AD7" s="6"/>
      <c r="AE7" s="6"/>
      <c r="AF7" s="19"/>
      <c r="AG7" s="19"/>
      <c r="AH7" s="13" t="s">
        <v>20</v>
      </c>
      <c r="AI7" s="2" t="s">
        <v>20</v>
      </c>
      <c r="AJ7" s="2"/>
      <c r="AK7" s="2" t="s">
        <v>21</v>
      </c>
      <c r="AL7" s="12" t="s">
        <v>1</v>
      </c>
      <c r="AM7" s="11"/>
      <c r="AN7" s="2" t="s">
        <v>20</v>
      </c>
      <c r="AO7" s="2"/>
      <c r="AP7" s="2" t="s">
        <v>21</v>
      </c>
      <c r="AQ7" s="12" t="s">
        <v>1</v>
      </c>
      <c r="AR7" s="11"/>
      <c r="AS7" s="2" t="s">
        <v>20</v>
      </c>
      <c r="AT7" s="2"/>
      <c r="AU7" s="2" t="s">
        <v>21</v>
      </c>
      <c r="AV7" s="12" t="s">
        <v>1</v>
      </c>
      <c r="AW7" s="11"/>
      <c r="AX7" s="2" t="s">
        <v>20</v>
      </c>
      <c r="AY7" s="2"/>
      <c r="AZ7" s="2" t="s">
        <v>21</v>
      </c>
      <c r="BA7" s="12" t="s">
        <v>1</v>
      </c>
      <c r="BB7" s="11"/>
      <c r="BC7" s="2" t="s">
        <v>20</v>
      </c>
      <c r="BD7" s="2"/>
      <c r="BE7" s="2" t="s">
        <v>21</v>
      </c>
      <c r="BF7" s="12" t="s">
        <v>1</v>
      </c>
      <c r="BG7" s="11"/>
      <c r="BH7" s="2" t="s">
        <v>20</v>
      </c>
      <c r="BI7" s="2"/>
      <c r="BJ7" s="2" t="s">
        <v>21</v>
      </c>
      <c r="BK7" s="12" t="s">
        <v>1</v>
      </c>
      <c r="BL7" s="11"/>
      <c r="BM7" s="2" t="s">
        <v>20</v>
      </c>
      <c r="BN7" s="2"/>
      <c r="BO7" s="2" t="s">
        <v>21</v>
      </c>
      <c r="BP7" s="12" t="s">
        <v>1</v>
      </c>
      <c r="BQ7" s="11"/>
      <c r="BR7" s="2" t="s">
        <v>20</v>
      </c>
      <c r="BS7" s="2"/>
      <c r="BT7" s="2" t="s">
        <v>21</v>
      </c>
      <c r="BU7" s="12" t="s">
        <v>1</v>
      </c>
      <c r="BV7" s="11"/>
      <c r="BW7" s="2" t="s">
        <v>20</v>
      </c>
      <c r="BX7" s="2"/>
      <c r="BY7" s="2" t="s">
        <v>21</v>
      </c>
      <c r="BZ7" s="12" t="s">
        <v>1</v>
      </c>
      <c r="CA7" s="11"/>
      <c r="CB7" s="2" t="s">
        <v>20</v>
      </c>
      <c r="CC7" s="2"/>
      <c r="CD7" s="2" t="s">
        <v>21</v>
      </c>
      <c r="CE7" s="12" t="s">
        <v>1</v>
      </c>
      <c r="CF7" s="11"/>
      <c r="CG7" s="2" t="s">
        <v>20</v>
      </c>
      <c r="CH7" s="2"/>
      <c r="CI7" s="2" t="s">
        <v>21</v>
      </c>
      <c r="CJ7" s="12" t="s">
        <v>1</v>
      </c>
      <c r="CK7" s="11"/>
      <c r="CL7" s="2" t="s">
        <v>20</v>
      </c>
      <c r="CM7" s="2"/>
      <c r="CN7" s="2" t="s">
        <v>21</v>
      </c>
      <c r="CO7" s="12" t="s">
        <v>1</v>
      </c>
    </row>
    <row r="8" spans="1:93">
      <c r="A8" s="136"/>
      <c r="B8" s="101"/>
      <c r="C8" s="119" t="s">
        <v>28</v>
      </c>
      <c r="D8" s="52" t="s">
        <v>17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59"/>
      <c r="P8" s="68"/>
      <c r="Q8" s="139"/>
      <c r="R8" s="44"/>
      <c r="S8" s="44"/>
      <c r="T8" s="47"/>
      <c r="U8" s="47"/>
      <c r="V8" s="146"/>
      <c r="W8" s="116"/>
      <c r="X8" s="116"/>
      <c r="Y8" s="116"/>
      <c r="Z8" s="116"/>
      <c r="AA8" s="118"/>
      <c r="AB8" s="86"/>
      <c r="AC8" s="19"/>
      <c r="AD8" s="6"/>
      <c r="AE8" s="6"/>
      <c r="AF8" s="6"/>
      <c r="AG8" s="6"/>
      <c r="AH8" s="39" t="s">
        <v>44</v>
      </c>
      <c r="AI8" s="10" t="e">
        <f>($AL$3*10)+$AJ$3</f>
        <v>#VALUE!</v>
      </c>
      <c r="AJ8" s="10">
        <f>$AK$4+$AL$4</f>
        <v>0</v>
      </c>
      <c r="AK8" s="2">
        <v>1234</v>
      </c>
      <c r="AL8" s="10" t="e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#N/A</v>
      </c>
      <c r="AM8" s="11"/>
      <c r="AN8" s="10" t="e">
        <f>(AQ$3*10)+AO$3</f>
        <v>#VALUE!</v>
      </c>
      <c r="AO8" s="10">
        <f>AP$4+AQ$4</f>
        <v>0</v>
      </c>
      <c r="AP8" s="2">
        <v>1234</v>
      </c>
      <c r="AQ8" s="10" t="e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#N/A</v>
      </c>
      <c r="AR8" s="11"/>
      <c r="AS8" s="10" t="e">
        <f>(AV$3*10)+AT$3</f>
        <v>#VALUE!</v>
      </c>
      <c r="AT8" s="10">
        <f>AU$4+AV$4</f>
        <v>0</v>
      </c>
      <c r="AU8" s="2">
        <v>1234</v>
      </c>
      <c r="AV8" s="10" t="e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#N/A</v>
      </c>
      <c r="AW8" s="11"/>
      <c r="AX8" s="10" t="e">
        <f>(BA$3*10)+AY$3</f>
        <v>#VALUE!</v>
      </c>
      <c r="AY8" s="10">
        <f>AZ$4+BA$4</f>
        <v>0</v>
      </c>
      <c r="AZ8" s="2">
        <v>1234</v>
      </c>
      <c r="BA8" s="10" t="e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#N/A</v>
      </c>
      <c r="BB8" s="11"/>
      <c r="BC8" s="10" t="e">
        <f>(BF$3*10)+BD$3</f>
        <v>#VALUE!</v>
      </c>
      <c r="BD8" s="10">
        <f>BE$4+BF$4</f>
        <v>0</v>
      </c>
      <c r="BE8" s="2">
        <v>1234</v>
      </c>
      <c r="BF8" s="10" t="e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#N/A</v>
      </c>
      <c r="BG8" s="11"/>
      <c r="BH8" s="10" t="e">
        <f>(BK$3*10)+BI$3</f>
        <v>#VALUE!</v>
      </c>
      <c r="BI8" s="10">
        <f>BJ$4+BK$4</f>
        <v>0</v>
      </c>
      <c r="BJ8" s="2">
        <v>1234</v>
      </c>
      <c r="BK8" s="10" t="e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#N/A</v>
      </c>
      <c r="BL8" s="11"/>
      <c r="BM8" s="10" t="e">
        <f>(BP$3*10)+BN$3</f>
        <v>#VALUE!</v>
      </c>
      <c r="BN8" s="10">
        <f>BO$4+BP$4</f>
        <v>0</v>
      </c>
      <c r="BO8" s="2">
        <v>1234</v>
      </c>
      <c r="BP8" s="10" t="e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#N/A</v>
      </c>
      <c r="BQ8" s="11"/>
      <c r="BR8" s="10" t="e">
        <f>(BU$3*10)+BS$3</f>
        <v>#VALUE!</v>
      </c>
      <c r="BS8" s="10">
        <f>BT$4+BU$4</f>
        <v>0</v>
      </c>
      <c r="BT8" s="2">
        <v>1234</v>
      </c>
      <c r="BU8" s="10" t="e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#N/A</v>
      </c>
      <c r="BV8" s="11"/>
      <c r="BW8" s="10" t="e">
        <f>(BZ$3*10)+BX$3</f>
        <v>#VALUE!</v>
      </c>
      <c r="BX8" s="10">
        <f>BY$4+BZ$4</f>
        <v>0</v>
      </c>
      <c r="BY8" s="2">
        <v>1234</v>
      </c>
      <c r="BZ8" s="10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11"/>
      <c r="CB8" s="10" t="e">
        <f>(CE$3*10)+CC$3</f>
        <v>#VALUE!</v>
      </c>
      <c r="CC8" s="10">
        <f>CD$4+CE$4</f>
        <v>0</v>
      </c>
      <c r="CD8" s="2">
        <v>1234</v>
      </c>
      <c r="CE8" s="10" t="e">
        <f t="shared" ref="CE8:CE21" ca="1" si="0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11"/>
      <c r="CG8" s="10" t="e">
        <f>(CJ$3*10)+CH$3</f>
        <v>#VALUE!</v>
      </c>
      <c r="CH8" s="10">
        <f>CI$4+CJ$4</f>
        <v>0</v>
      </c>
      <c r="CI8" s="2">
        <v>1234</v>
      </c>
      <c r="CJ8" s="10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11"/>
      <c r="CL8" s="10" t="e">
        <f>(CO$3*10)+CM$3</f>
        <v>#VALUE!</v>
      </c>
      <c r="CM8" s="10">
        <f>CN$4+CO$4</f>
        <v>0</v>
      </c>
      <c r="CN8" s="2">
        <v>1234</v>
      </c>
      <c r="CO8" s="10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>
      <c r="A9" s="136"/>
      <c r="B9" s="101"/>
      <c r="C9" s="119"/>
      <c r="D9" s="52" t="s">
        <v>68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59"/>
      <c r="P9" s="68"/>
      <c r="Q9" s="139"/>
      <c r="R9" s="44"/>
      <c r="S9" s="44"/>
      <c r="T9" s="47"/>
      <c r="U9" s="47"/>
      <c r="V9" s="146"/>
      <c r="W9" s="116"/>
      <c r="X9" s="116"/>
      <c r="Y9" s="116"/>
      <c r="Z9" s="116"/>
      <c r="AA9" s="118"/>
      <c r="AB9" s="28"/>
      <c r="AC9" s="87"/>
      <c r="AD9" s="6"/>
      <c r="AE9" s="6"/>
      <c r="AF9" s="6"/>
      <c r="AG9" s="6"/>
      <c r="AH9" s="39" t="s">
        <v>30</v>
      </c>
      <c r="AI9" s="10" t="e">
        <f>($AL$3*10)+$AI$3</f>
        <v>#VALUE!</v>
      </c>
      <c r="AJ9" s="10">
        <f>$AJ$4+$AK$4+$AL$4</f>
        <v>0</v>
      </c>
      <c r="AK9" s="2">
        <v>1243</v>
      </c>
      <c r="AL9" s="10" t="e">
        <f t="shared" ref="AL9:AL31" ca="1" si="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#N/A</v>
      </c>
      <c r="AM9" s="11"/>
      <c r="AN9" s="10" t="e">
        <f>(AQ$3*10)+AN$3</f>
        <v>#VALUE!</v>
      </c>
      <c r="AO9" s="10">
        <f>AO$4+AP$4+AQ$4</f>
        <v>0</v>
      </c>
      <c r="AP9" s="2">
        <v>1243</v>
      </c>
      <c r="AQ9" s="10" t="e">
        <f t="shared" ref="AQ9:AQ31" ca="1" si="2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#N/A</v>
      </c>
      <c r="AR9" s="11"/>
      <c r="AS9" s="10" t="e">
        <f>(AV$3*10)+AS$3</f>
        <v>#VALUE!</v>
      </c>
      <c r="AT9" s="10">
        <f>AT$4+AU$4+AV$4</f>
        <v>0</v>
      </c>
      <c r="AU9" s="2">
        <v>1243</v>
      </c>
      <c r="AV9" s="10" t="e">
        <f t="shared" ref="AV9:AV31" ca="1" si="3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#N/A</v>
      </c>
      <c r="AW9" s="11"/>
      <c r="AX9" s="10" t="e">
        <f>(BA$3*10)+AX$3</f>
        <v>#VALUE!</v>
      </c>
      <c r="AY9" s="10">
        <f>AY$4+AZ$4+BA$4</f>
        <v>0</v>
      </c>
      <c r="AZ9" s="2">
        <v>1243</v>
      </c>
      <c r="BA9" s="10" t="e">
        <f t="shared" ref="BA9:BA31" ca="1" si="4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#N/A</v>
      </c>
      <c r="BB9" s="11"/>
      <c r="BC9" s="10" t="e">
        <f>(BF$3*10)+BC$3</f>
        <v>#VALUE!</v>
      </c>
      <c r="BD9" s="10">
        <f>BD$4+BE$4+BF$4</f>
        <v>0</v>
      </c>
      <c r="BE9" s="2">
        <v>1243</v>
      </c>
      <c r="BF9" s="10" t="e">
        <f t="shared" ref="BF9:BF31" ca="1" si="5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#N/A</v>
      </c>
      <c r="BG9" s="11"/>
      <c r="BH9" s="10" t="e">
        <f>(BK$3*10)+BH$3</f>
        <v>#VALUE!</v>
      </c>
      <c r="BI9" s="10">
        <f>BI$4+BJ$4+BK$4</f>
        <v>0</v>
      </c>
      <c r="BJ9" s="2">
        <v>1243</v>
      </c>
      <c r="BK9" s="10" t="e">
        <f t="shared" ref="BK9:BK31" ca="1" si="6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#N/A</v>
      </c>
      <c r="BL9" s="11"/>
      <c r="BM9" s="10" t="e">
        <f>(BP$3*10)+BM$3</f>
        <v>#VALUE!</v>
      </c>
      <c r="BN9" s="10">
        <f>BN$4+BO$4+BP$4</f>
        <v>0</v>
      </c>
      <c r="BO9" s="2">
        <v>1243</v>
      </c>
      <c r="BP9" s="10" t="e">
        <f t="shared" ref="BP9:BP31" ca="1" si="7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#N/A</v>
      </c>
      <c r="BQ9" s="11"/>
      <c r="BR9" s="10" t="e">
        <f>(BU$3*10)+BR$3</f>
        <v>#VALUE!</v>
      </c>
      <c r="BS9" s="10">
        <f>BS$4+BT$4+BU$4</f>
        <v>0</v>
      </c>
      <c r="BT9" s="2">
        <v>1243</v>
      </c>
      <c r="BU9" s="10" t="e">
        <f t="shared" ref="BU9:BU31" ca="1" si="8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#N/A</v>
      </c>
      <c r="BV9" s="11"/>
      <c r="BW9" s="10" t="e">
        <f>(BZ$3*10)+BW$3</f>
        <v>#VALUE!</v>
      </c>
      <c r="BX9" s="10">
        <f>BX$4+BY$4+BZ$4</f>
        <v>0</v>
      </c>
      <c r="BY9" s="2">
        <v>1243</v>
      </c>
      <c r="BZ9" s="10" t="e">
        <f t="shared" ref="BZ9:BZ31" ca="1" si="9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11"/>
      <c r="CB9" s="10" t="e">
        <f>(CE$3*10)+CB$3</f>
        <v>#VALUE!</v>
      </c>
      <c r="CC9" s="10">
        <f>CC$4+CD$4+CE$4</f>
        <v>0</v>
      </c>
      <c r="CD9" s="2">
        <v>1243</v>
      </c>
      <c r="CE9" s="10" t="e">
        <f t="shared" ca="1" si="0"/>
        <v>#N/A</v>
      </c>
      <c r="CF9" s="11"/>
      <c r="CG9" s="10" t="e">
        <f>(CJ$3*10)+CG$3</f>
        <v>#VALUE!</v>
      </c>
      <c r="CH9" s="10">
        <f>CH$4+CI$4+CJ$4</f>
        <v>0</v>
      </c>
      <c r="CI9" s="2">
        <v>1243</v>
      </c>
      <c r="CJ9" s="10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11"/>
      <c r="CL9" s="10" t="e">
        <f>(CO$3*10)+CL$3</f>
        <v>#VALUE!</v>
      </c>
      <c r="CM9" s="10">
        <f>CM$4+CN$4+CO$4</f>
        <v>0</v>
      </c>
      <c r="CN9" s="2">
        <v>1243</v>
      </c>
      <c r="CO9" s="10" t="e">
        <f t="shared" ref="CO9:CO31" ca="1" si="10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ht="15.75" customHeight="1">
      <c r="A10" s="136"/>
      <c r="B10" s="102"/>
      <c r="C10" s="120"/>
      <c r="D10" s="49" t="s">
        <v>67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59"/>
      <c r="P10" s="68"/>
      <c r="Q10" s="139"/>
      <c r="R10" s="44"/>
      <c r="S10" s="44"/>
      <c r="T10" s="47"/>
      <c r="U10" s="47"/>
      <c r="V10" s="146"/>
      <c r="W10" s="116"/>
      <c r="X10" s="116"/>
      <c r="Y10" s="116"/>
      <c r="Z10" s="116"/>
      <c r="AA10" s="118"/>
      <c r="AB10" s="6"/>
      <c r="AC10" s="28"/>
      <c r="AD10" s="6"/>
      <c r="AE10" s="6"/>
      <c r="AF10" s="6"/>
      <c r="AG10" s="6"/>
      <c r="AH10" s="39" t="s">
        <v>45</v>
      </c>
      <c r="AI10" s="10" t="e">
        <f>($AL$3*10)+$AK$3</f>
        <v>#VALUE!</v>
      </c>
      <c r="AJ10" s="10">
        <f>$AL$4</f>
        <v>0</v>
      </c>
      <c r="AK10" s="2">
        <v>1324</v>
      </c>
      <c r="AL10" s="10" t="e">
        <f t="shared" ca="1" si="1"/>
        <v>#N/A</v>
      </c>
      <c r="AM10" s="11"/>
      <c r="AN10" s="10" t="e">
        <f>(AQ$3*10)+AP$3</f>
        <v>#VALUE!</v>
      </c>
      <c r="AO10" s="10">
        <f>$AQ$4</f>
        <v>0</v>
      </c>
      <c r="AP10" s="2">
        <v>1324</v>
      </c>
      <c r="AQ10" s="10" t="e">
        <f t="shared" ca="1" si="2"/>
        <v>#N/A</v>
      </c>
      <c r="AR10" s="11"/>
      <c r="AS10" s="10" t="e">
        <f>(AV$3*10)+AU$3</f>
        <v>#VALUE!</v>
      </c>
      <c r="AT10" s="10">
        <f>$AV$4</f>
        <v>0</v>
      </c>
      <c r="AU10" s="2">
        <v>1324</v>
      </c>
      <c r="AV10" s="10" t="e">
        <f t="shared" ca="1" si="3"/>
        <v>#N/A</v>
      </c>
      <c r="AW10" s="11"/>
      <c r="AX10" s="10" t="e">
        <f>(BA$3*10)+AZ$3</f>
        <v>#VALUE!</v>
      </c>
      <c r="AY10" s="10">
        <f>$BA$4</f>
        <v>0</v>
      </c>
      <c r="AZ10" s="2">
        <v>1324</v>
      </c>
      <c r="BA10" s="10" t="e">
        <f t="shared" ca="1" si="4"/>
        <v>#N/A</v>
      </c>
      <c r="BB10" s="11"/>
      <c r="BC10" s="10" t="e">
        <f>(BF$3*10)+BE$3</f>
        <v>#VALUE!</v>
      </c>
      <c r="BD10" s="10">
        <f>$BF$4</f>
        <v>0</v>
      </c>
      <c r="BE10" s="2">
        <v>1324</v>
      </c>
      <c r="BF10" s="10" t="e">
        <f t="shared" ca="1" si="5"/>
        <v>#N/A</v>
      </c>
      <c r="BG10" s="11"/>
      <c r="BH10" s="10" t="e">
        <f>(BK$3*10)+BJ$3</f>
        <v>#VALUE!</v>
      </c>
      <c r="BI10" s="10">
        <f>$BK$4</f>
        <v>0</v>
      </c>
      <c r="BJ10" s="2">
        <v>1324</v>
      </c>
      <c r="BK10" s="10" t="e">
        <f t="shared" ca="1" si="6"/>
        <v>#N/A</v>
      </c>
      <c r="BL10" s="11"/>
      <c r="BM10" s="10" t="e">
        <f>(BP$3*10)+BO$3</f>
        <v>#VALUE!</v>
      </c>
      <c r="BN10" s="10">
        <f>$BP$4</f>
        <v>0</v>
      </c>
      <c r="BO10" s="2">
        <v>1324</v>
      </c>
      <c r="BP10" s="10" t="e">
        <f t="shared" ca="1" si="7"/>
        <v>#N/A</v>
      </c>
      <c r="BQ10" s="11"/>
      <c r="BR10" s="10" t="e">
        <f>(BU$3*10)+BT$3</f>
        <v>#VALUE!</v>
      </c>
      <c r="BS10" s="10">
        <f>$BU$4</f>
        <v>0</v>
      </c>
      <c r="BT10" s="2">
        <v>1324</v>
      </c>
      <c r="BU10" s="10" t="e">
        <f t="shared" ca="1" si="8"/>
        <v>#N/A</v>
      </c>
      <c r="BV10" s="11"/>
      <c r="BW10" s="10" t="e">
        <f>(BZ$3*10)+BY$3</f>
        <v>#VALUE!</v>
      </c>
      <c r="BX10" s="10">
        <f>$BZ$4</f>
        <v>0</v>
      </c>
      <c r="BY10" s="2">
        <v>1324</v>
      </c>
      <c r="BZ10" s="10" t="e">
        <f t="shared" ca="1" si="9"/>
        <v>#N/A</v>
      </c>
      <c r="CA10" s="11"/>
      <c r="CB10" s="10" t="e">
        <f>(CE$3*10)+CD$3</f>
        <v>#VALUE!</v>
      </c>
      <c r="CC10" s="10">
        <f>$CE$4</f>
        <v>0</v>
      </c>
      <c r="CD10" s="2">
        <v>1324</v>
      </c>
      <c r="CE10" s="10" t="e">
        <f t="shared" ca="1" si="0"/>
        <v>#N/A</v>
      </c>
      <c r="CF10" s="11"/>
      <c r="CG10" s="10" t="e">
        <f>(CJ$3*10)+CI$3</f>
        <v>#VALUE!</v>
      </c>
      <c r="CH10" s="10">
        <f>$CJ$4</f>
        <v>0</v>
      </c>
      <c r="CI10" s="2">
        <v>1324</v>
      </c>
      <c r="CJ10" s="10" t="e">
        <f t="shared" ref="CJ10:CJ31" ca="1" si="1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11"/>
      <c r="CL10" s="10" t="e">
        <f>(CO$3*10)+CN$3</f>
        <v>#VALUE!</v>
      </c>
      <c r="CM10" s="10">
        <f>$CO$4</f>
        <v>0</v>
      </c>
      <c r="CN10" s="2">
        <v>1324</v>
      </c>
      <c r="CO10" s="10" t="e">
        <f t="shared" ca="1" si="10"/>
        <v>#N/A</v>
      </c>
    </row>
    <row r="11" spans="1:93" ht="16.5" customHeight="1">
      <c r="A11" s="136"/>
      <c r="B11" s="103"/>
      <c r="C11" s="120"/>
      <c r="D11" s="49" t="s">
        <v>120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59"/>
      <c r="P11" s="68"/>
      <c r="Q11" s="139"/>
      <c r="R11" s="44"/>
      <c r="S11" s="44"/>
      <c r="T11" s="48"/>
      <c r="U11" s="47"/>
      <c r="V11" s="146"/>
      <c r="W11" s="116"/>
      <c r="X11" s="116"/>
      <c r="Y11" s="116"/>
      <c r="Z11" s="116"/>
      <c r="AA11" s="118"/>
      <c r="AB11" s="6"/>
      <c r="AC11" s="6"/>
      <c r="AD11" s="6"/>
      <c r="AE11" s="6"/>
      <c r="AF11" s="6"/>
      <c r="AG11" s="6"/>
      <c r="AH11" s="39" t="s">
        <v>46</v>
      </c>
      <c r="AI11" s="10" t="e">
        <f>($AJ$3*10)+$AL$3</f>
        <v>#VALUE!</v>
      </c>
      <c r="AJ11" s="2">
        <v>0</v>
      </c>
      <c r="AK11" s="2">
        <v>1342</v>
      </c>
      <c r="AL11" s="10" t="e">
        <f t="shared" ca="1" si="1"/>
        <v>#N/A</v>
      </c>
      <c r="AM11" s="11"/>
      <c r="AN11" s="10" t="e">
        <f>(AO$3*10)+AQ$3</f>
        <v>#VALUE!</v>
      </c>
      <c r="AO11" s="2">
        <v>0</v>
      </c>
      <c r="AP11" s="2">
        <v>1342</v>
      </c>
      <c r="AQ11" s="10" t="e">
        <f t="shared" ca="1" si="2"/>
        <v>#N/A</v>
      </c>
      <c r="AR11" s="11"/>
      <c r="AS11" s="10" t="e">
        <f>(AT$3*10)+AV$3</f>
        <v>#VALUE!</v>
      </c>
      <c r="AT11" s="2">
        <v>0</v>
      </c>
      <c r="AU11" s="2">
        <v>1342</v>
      </c>
      <c r="AV11" s="10" t="e">
        <f t="shared" ca="1" si="3"/>
        <v>#N/A</v>
      </c>
      <c r="AW11" s="11"/>
      <c r="AX11" s="10" t="e">
        <f>(AY$3*10)+BA$3</f>
        <v>#VALUE!</v>
      </c>
      <c r="AY11" s="2">
        <v>0</v>
      </c>
      <c r="AZ11" s="2">
        <v>1342</v>
      </c>
      <c r="BA11" s="10" t="e">
        <f t="shared" ca="1" si="4"/>
        <v>#N/A</v>
      </c>
      <c r="BB11" s="11"/>
      <c r="BC11" s="10" t="e">
        <f>(BD$3*10)+BF$3</f>
        <v>#VALUE!</v>
      </c>
      <c r="BD11" s="2">
        <v>0</v>
      </c>
      <c r="BE11" s="2">
        <v>1342</v>
      </c>
      <c r="BF11" s="10" t="e">
        <f t="shared" ca="1" si="5"/>
        <v>#N/A</v>
      </c>
      <c r="BG11" s="11"/>
      <c r="BH11" s="10" t="e">
        <f>(BI$3*10)+BK$3</f>
        <v>#VALUE!</v>
      </c>
      <c r="BI11" s="2">
        <v>0</v>
      </c>
      <c r="BJ11" s="2">
        <v>1342</v>
      </c>
      <c r="BK11" s="10" t="e">
        <f t="shared" ca="1" si="6"/>
        <v>#N/A</v>
      </c>
      <c r="BL11" s="11"/>
      <c r="BM11" s="10" t="e">
        <f>(BN$3*10)+BP$3</f>
        <v>#VALUE!</v>
      </c>
      <c r="BN11" s="2">
        <v>0</v>
      </c>
      <c r="BO11" s="2">
        <v>1342</v>
      </c>
      <c r="BP11" s="10" t="e">
        <f t="shared" ca="1" si="7"/>
        <v>#N/A</v>
      </c>
      <c r="BQ11" s="11"/>
      <c r="BR11" s="10" t="e">
        <f>(BS$3*10)+BU$3</f>
        <v>#VALUE!</v>
      </c>
      <c r="BS11" s="2">
        <v>0</v>
      </c>
      <c r="BT11" s="2">
        <v>1342</v>
      </c>
      <c r="BU11" s="10" t="e">
        <f t="shared" ca="1" si="8"/>
        <v>#N/A</v>
      </c>
      <c r="BV11" s="11"/>
      <c r="BW11" s="10" t="e">
        <f>(BX$3*10)+BZ$3</f>
        <v>#VALUE!</v>
      </c>
      <c r="BX11" s="2">
        <v>0</v>
      </c>
      <c r="BY11" s="2">
        <v>1342</v>
      </c>
      <c r="BZ11" s="10" t="e">
        <f t="shared" ca="1" si="9"/>
        <v>#N/A</v>
      </c>
      <c r="CA11" s="11"/>
      <c r="CB11" s="10" t="e">
        <f>(CC$3*10)+CE$3</f>
        <v>#VALUE!</v>
      </c>
      <c r="CC11" s="2">
        <v>0</v>
      </c>
      <c r="CD11" s="2">
        <v>1342</v>
      </c>
      <c r="CE11" s="10" t="e">
        <f t="shared" ca="1" si="0"/>
        <v>#N/A</v>
      </c>
      <c r="CF11" s="11"/>
      <c r="CG11" s="10" t="e">
        <f>(CH$3*10)+CJ$3</f>
        <v>#VALUE!</v>
      </c>
      <c r="CH11" s="2">
        <v>0</v>
      </c>
      <c r="CI11" s="2">
        <v>1342</v>
      </c>
      <c r="CJ11" s="10" t="e">
        <f t="shared" ca="1" si="11"/>
        <v>#N/A</v>
      </c>
      <c r="CK11" s="11"/>
      <c r="CL11" s="10" t="e">
        <f>(CM$3*10)+CO$3</f>
        <v>#VALUE!</v>
      </c>
      <c r="CM11" s="2">
        <v>0</v>
      </c>
      <c r="CN11" s="2">
        <v>1342</v>
      </c>
      <c r="CO11" s="10" t="e">
        <f t="shared" ca="1" si="10"/>
        <v>#N/A</v>
      </c>
    </row>
    <row r="12" spans="1:93">
      <c r="A12" s="74"/>
      <c r="B12" s="100"/>
      <c r="C12" s="53"/>
      <c r="D12" s="45"/>
      <c r="E12" s="46" t="str">
        <f>IF((E9+E10+E11)&lt;14,"OK",IF((E9+E10+E11)=14,IF(E10&gt;8,"Cut E &gt;8","OK"),IF((E9+E10+E11)=15, IF(E10&gt;5, "Cut E &gt;5", "OK"), "Cut E &gt;15")))</f>
        <v>OK</v>
      </c>
      <c r="F12" s="46" t="str">
        <f>IF((F9+F10+F11)&lt;14,"OK",IF((F9+F10+F11)=14,IF(F10&gt;8,"Cut E &gt;8","OK"),IF((F9+F10+F11)=15, IF(F10&gt;5, "Cut E &gt;5", "OK"), "Cut E &gt;15")))</f>
        <v>OK</v>
      </c>
      <c r="G12" s="46" t="str">
        <f t="shared" ref="G12:N12" si="12">IF((G9+G10+G11)&lt;14,"OK",IF((G9+G10+G11)=14,IF(G10&gt;8,"Cut E &gt;8","OK"),IF((G9+G10+G11)=15, IF(G10&gt;5, "Cut E &gt;5", "OK"), "Cut E &gt;15")))</f>
        <v>OK</v>
      </c>
      <c r="H12" s="46" t="str">
        <f t="shared" si="12"/>
        <v>OK</v>
      </c>
      <c r="I12" s="46" t="str">
        <f t="shared" si="12"/>
        <v>OK</v>
      </c>
      <c r="J12" s="46" t="str">
        <f t="shared" si="12"/>
        <v>OK</v>
      </c>
      <c r="K12" s="46" t="str">
        <f t="shared" si="12"/>
        <v>OK</v>
      </c>
      <c r="L12" s="46" t="str">
        <f t="shared" si="12"/>
        <v>OK</v>
      </c>
      <c r="M12" s="46" t="str">
        <f t="shared" si="12"/>
        <v>OK</v>
      </c>
      <c r="N12" s="46" t="str">
        <f t="shared" si="12"/>
        <v>OK</v>
      </c>
      <c r="O12" s="60"/>
      <c r="P12" s="69"/>
      <c r="Q12" s="139"/>
      <c r="R12" s="44"/>
      <c r="S12" s="49"/>
      <c r="T12" s="50"/>
      <c r="U12" s="51"/>
      <c r="V12" s="146"/>
      <c r="W12" s="116"/>
      <c r="X12" s="116"/>
      <c r="Y12" s="116"/>
      <c r="Z12" s="116"/>
      <c r="AA12" s="118"/>
      <c r="AB12" s="6"/>
      <c r="AC12" s="6"/>
      <c r="AD12" s="6"/>
      <c r="AE12" s="6"/>
      <c r="AF12" s="6"/>
      <c r="AG12" s="6"/>
      <c r="AH12" s="39" t="s">
        <v>47</v>
      </c>
      <c r="AI12" s="10" t="e">
        <f>($AJ$3*10)+$AI$3</f>
        <v>#VALUE!</v>
      </c>
      <c r="AJ12" s="10">
        <f>$AJ$4</f>
        <v>0</v>
      </c>
      <c r="AK12" s="2">
        <v>1423</v>
      </c>
      <c r="AL12" s="10" t="e">
        <f t="shared" ca="1" si="1"/>
        <v>#N/A</v>
      </c>
      <c r="AM12" s="11"/>
      <c r="AN12" s="10" t="e">
        <f>(AO$3*10)+AN$3</f>
        <v>#VALUE!</v>
      </c>
      <c r="AO12" s="10">
        <f>AO$4</f>
        <v>0</v>
      </c>
      <c r="AP12" s="2">
        <v>1423</v>
      </c>
      <c r="AQ12" s="10" t="e">
        <f t="shared" ca="1" si="2"/>
        <v>#N/A</v>
      </c>
      <c r="AR12" s="11"/>
      <c r="AS12" s="10" t="e">
        <f>(AT$3*10)+AS$3</f>
        <v>#VALUE!</v>
      </c>
      <c r="AT12" s="10">
        <f>AT$4</f>
        <v>0</v>
      </c>
      <c r="AU12" s="2">
        <v>1423</v>
      </c>
      <c r="AV12" s="10" t="e">
        <f t="shared" ca="1" si="3"/>
        <v>#N/A</v>
      </c>
      <c r="AW12" s="11"/>
      <c r="AX12" s="10" t="e">
        <f>(AY$3*10)+AX$3</f>
        <v>#VALUE!</v>
      </c>
      <c r="AY12" s="10">
        <f>AY$4</f>
        <v>0</v>
      </c>
      <c r="AZ12" s="2">
        <v>1423</v>
      </c>
      <c r="BA12" s="10" t="e">
        <f t="shared" ca="1" si="4"/>
        <v>#N/A</v>
      </c>
      <c r="BB12" s="11"/>
      <c r="BC12" s="10" t="e">
        <f>(BD$3*10)+BC$3</f>
        <v>#VALUE!</v>
      </c>
      <c r="BD12" s="10">
        <f>BD$4</f>
        <v>0</v>
      </c>
      <c r="BE12" s="2">
        <v>1423</v>
      </c>
      <c r="BF12" s="10" t="e">
        <f t="shared" ca="1" si="5"/>
        <v>#N/A</v>
      </c>
      <c r="BG12" s="11"/>
      <c r="BH12" s="10" t="e">
        <f>(BI$3*10)+BH$3</f>
        <v>#VALUE!</v>
      </c>
      <c r="BI12" s="10">
        <f>BI$4</f>
        <v>0</v>
      </c>
      <c r="BJ12" s="2">
        <v>1423</v>
      </c>
      <c r="BK12" s="10" t="e">
        <f t="shared" ca="1" si="6"/>
        <v>#N/A</v>
      </c>
      <c r="BL12" s="11"/>
      <c r="BM12" s="10" t="e">
        <f>(BN$3*10)+BM$3</f>
        <v>#VALUE!</v>
      </c>
      <c r="BN12" s="10">
        <f>BN$4</f>
        <v>0</v>
      </c>
      <c r="BO12" s="2">
        <v>1423</v>
      </c>
      <c r="BP12" s="10" t="e">
        <f t="shared" ca="1" si="7"/>
        <v>#N/A</v>
      </c>
      <c r="BQ12" s="11"/>
      <c r="BR12" s="10" t="e">
        <f>(BS$3*10)+BR$3</f>
        <v>#VALUE!</v>
      </c>
      <c r="BS12" s="10">
        <f>BS$4</f>
        <v>0</v>
      </c>
      <c r="BT12" s="2">
        <v>1423</v>
      </c>
      <c r="BU12" s="10" t="e">
        <f t="shared" ca="1" si="8"/>
        <v>#N/A</v>
      </c>
      <c r="BV12" s="11"/>
      <c r="BW12" s="10" t="e">
        <f>(BX$3*10)+BW$3</f>
        <v>#VALUE!</v>
      </c>
      <c r="BX12" s="10">
        <f>BX$4</f>
        <v>0</v>
      </c>
      <c r="BY12" s="2">
        <v>1423</v>
      </c>
      <c r="BZ12" s="10" t="e">
        <f t="shared" ca="1" si="9"/>
        <v>#N/A</v>
      </c>
      <c r="CA12" s="11"/>
      <c r="CB12" s="10" t="e">
        <f>(CC$3*10)+CB$3</f>
        <v>#VALUE!</v>
      </c>
      <c r="CC12" s="10">
        <f>CC$4</f>
        <v>0</v>
      </c>
      <c r="CD12" s="2">
        <v>1423</v>
      </c>
      <c r="CE12" s="10" t="e">
        <f t="shared" ca="1" si="0"/>
        <v>#N/A</v>
      </c>
      <c r="CF12" s="11"/>
      <c r="CG12" s="10" t="e">
        <f>(CH$3*10)+CG$3</f>
        <v>#VALUE!</v>
      </c>
      <c r="CH12" s="10">
        <f>CH$4</f>
        <v>0</v>
      </c>
      <c r="CI12" s="2">
        <v>1423</v>
      </c>
      <c r="CJ12" s="10" t="e">
        <f t="shared" ca="1" si="11"/>
        <v>#N/A</v>
      </c>
      <c r="CK12" s="11"/>
      <c r="CL12" s="10" t="e">
        <f>(CM$3*10)+CL$3</f>
        <v>#VALUE!</v>
      </c>
      <c r="CM12" s="10">
        <f>CM$4</f>
        <v>0</v>
      </c>
      <c r="CN12" s="2">
        <v>1423</v>
      </c>
      <c r="CO12" s="10" t="e">
        <f t="shared" ca="1" si="10"/>
        <v>#N/A</v>
      </c>
    </row>
    <row r="13" spans="1:93" ht="13.5" thickBot="1">
      <c r="A13" s="75" t="s">
        <v>34</v>
      </c>
      <c r="B13" s="55"/>
      <c r="C13" s="30" t="s">
        <v>24</v>
      </c>
      <c r="D13" s="76" t="s">
        <v>43</v>
      </c>
      <c r="E13" s="77" t="e">
        <f t="shared" ref="E13:N13" si="13">E67</f>
        <v>#DIV/0!</v>
      </c>
      <c r="F13" s="77" t="e">
        <f t="shared" si="13"/>
        <v>#DIV/0!</v>
      </c>
      <c r="G13" s="77" t="e">
        <f t="shared" si="13"/>
        <v>#DIV/0!</v>
      </c>
      <c r="H13" s="77" t="e">
        <f t="shared" si="13"/>
        <v>#DIV/0!</v>
      </c>
      <c r="I13" s="77" t="e">
        <f t="shared" si="13"/>
        <v>#DIV/0!</v>
      </c>
      <c r="J13" s="77" t="e">
        <f t="shared" si="13"/>
        <v>#DIV/0!</v>
      </c>
      <c r="K13" s="77" t="e">
        <f t="shared" si="13"/>
        <v>#DIV/0!</v>
      </c>
      <c r="L13" s="77" t="e">
        <f t="shared" si="13"/>
        <v>#DIV/0!</v>
      </c>
      <c r="M13" s="77" t="e">
        <f t="shared" si="13"/>
        <v>#DIV/0!</v>
      </c>
      <c r="N13" s="77" t="e">
        <f t="shared" si="13"/>
        <v>#DIV/0!</v>
      </c>
      <c r="O13" s="61"/>
      <c r="P13" s="70"/>
      <c r="Q13" s="140"/>
      <c r="R13" s="35" t="e">
        <f>R67</f>
        <v>#DIV/0!</v>
      </c>
      <c r="S13" s="36" t="e">
        <f>S67</f>
        <v>#DIV/0!</v>
      </c>
      <c r="T13" s="36" t="e">
        <f>T67</f>
        <v>#DIV/0!</v>
      </c>
      <c r="U13" s="36" t="e">
        <f>U67</f>
        <v>#DIV/0!</v>
      </c>
      <c r="V13" s="147"/>
      <c r="W13" s="116"/>
      <c r="X13" s="116"/>
      <c r="Y13" s="116"/>
      <c r="Z13" s="116"/>
      <c r="AA13" s="118"/>
      <c r="AB13" s="6"/>
      <c r="AC13" s="6"/>
      <c r="AD13" s="19"/>
      <c r="AE13" s="6"/>
      <c r="AF13" s="6"/>
      <c r="AG13" s="19"/>
      <c r="AH13" s="39" t="s">
        <v>48</v>
      </c>
      <c r="AI13" s="10" t="e">
        <f>($AJ$3*10)+$AK$3</f>
        <v>#VALUE!</v>
      </c>
      <c r="AJ13" s="2">
        <v>0</v>
      </c>
      <c r="AK13" s="2">
        <v>1432</v>
      </c>
      <c r="AL13" s="10" t="e">
        <f t="shared" ca="1" si="1"/>
        <v>#N/A</v>
      </c>
      <c r="AM13" s="11"/>
      <c r="AN13" s="10" t="e">
        <f>(AO$3*10)+AP$3</f>
        <v>#VALUE!</v>
      </c>
      <c r="AO13" s="2">
        <v>0</v>
      </c>
      <c r="AP13" s="2">
        <v>1432</v>
      </c>
      <c r="AQ13" s="10" t="e">
        <f t="shared" ca="1" si="2"/>
        <v>#N/A</v>
      </c>
      <c r="AR13" s="11"/>
      <c r="AS13" s="10" t="e">
        <f>(AT$3*10)+AU$3</f>
        <v>#VALUE!</v>
      </c>
      <c r="AT13" s="2">
        <v>0</v>
      </c>
      <c r="AU13" s="2">
        <v>1432</v>
      </c>
      <c r="AV13" s="10" t="e">
        <f t="shared" ca="1" si="3"/>
        <v>#N/A</v>
      </c>
      <c r="AW13" s="11"/>
      <c r="AX13" s="10" t="e">
        <f>(AY$3*10)+AZ$3</f>
        <v>#VALUE!</v>
      </c>
      <c r="AY13" s="2">
        <v>0</v>
      </c>
      <c r="AZ13" s="2">
        <v>1432</v>
      </c>
      <c r="BA13" s="10" t="e">
        <f t="shared" ca="1" si="4"/>
        <v>#N/A</v>
      </c>
      <c r="BB13" s="11"/>
      <c r="BC13" s="10" t="e">
        <f>(BD$3*10)+BE$3</f>
        <v>#VALUE!</v>
      </c>
      <c r="BD13" s="2">
        <v>0</v>
      </c>
      <c r="BE13" s="2">
        <v>1432</v>
      </c>
      <c r="BF13" s="10" t="e">
        <f t="shared" ca="1" si="5"/>
        <v>#N/A</v>
      </c>
      <c r="BG13" s="11"/>
      <c r="BH13" s="10" t="e">
        <f>(BI$3*10)+BJ$3</f>
        <v>#VALUE!</v>
      </c>
      <c r="BI13" s="2">
        <v>0</v>
      </c>
      <c r="BJ13" s="2">
        <v>1432</v>
      </c>
      <c r="BK13" s="10" t="e">
        <f t="shared" ca="1" si="6"/>
        <v>#N/A</v>
      </c>
      <c r="BL13" s="11"/>
      <c r="BM13" s="10" t="e">
        <f>(BN$3*10)+BO$3</f>
        <v>#VALUE!</v>
      </c>
      <c r="BN13" s="2">
        <v>0</v>
      </c>
      <c r="BO13" s="2">
        <v>1432</v>
      </c>
      <c r="BP13" s="10" t="e">
        <f t="shared" ca="1" si="7"/>
        <v>#N/A</v>
      </c>
      <c r="BQ13" s="11"/>
      <c r="BR13" s="10" t="e">
        <f>(BS$3*10)+BT$3</f>
        <v>#VALUE!</v>
      </c>
      <c r="BS13" s="2">
        <v>0</v>
      </c>
      <c r="BT13" s="2">
        <v>1432</v>
      </c>
      <c r="BU13" s="10" t="e">
        <f t="shared" ca="1" si="8"/>
        <v>#N/A</v>
      </c>
      <c r="BV13" s="11"/>
      <c r="BW13" s="10" t="e">
        <f>(BX$3*10)+BY$3</f>
        <v>#VALUE!</v>
      </c>
      <c r="BX13" s="2">
        <v>0</v>
      </c>
      <c r="BY13" s="2">
        <v>1432</v>
      </c>
      <c r="BZ13" s="10" t="e">
        <f t="shared" ca="1" si="9"/>
        <v>#N/A</v>
      </c>
      <c r="CA13" s="11"/>
      <c r="CB13" s="10" t="e">
        <f>(CC$3*10)+CD$3</f>
        <v>#VALUE!</v>
      </c>
      <c r="CC13" s="2">
        <v>0</v>
      </c>
      <c r="CD13" s="2">
        <v>1432</v>
      </c>
      <c r="CE13" s="10" t="e">
        <f t="shared" ca="1" si="0"/>
        <v>#N/A</v>
      </c>
      <c r="CF13" s="11"/>
      <c r="CG13" s="10" t="e">
        <f>(CH$3*10)+CI$3</f>
        <v>#VALUE!</v>
      </c>
      <c r="CH13" s="2">
        <v>0</v>
      </c>
      <c r="CI13" s="2">
        <v>1432</v>
      </c>
      <c r="CJ13" s="10" t="e">
        <f t="shared" ca="1" si="11"/>
        <v>#N/A</v>
      </c>
      <c r="CK13" s="11"/>
      <c r="CL13" s="10" t="e">
        <f>(CM$3*10)+CN$3</f>
        <v>#VALUE!</v>
      </c>
      <c r="CM13" s="2">
        <v>0</v>
      </c>
      <c r="CN13" s="2">
        <v>1432</v>
      </c>
      <c r="CO13" s="10" t="e">
        <f t="shared" ca="1" si="10"/>
        <v>#N/A</v>
      </c>
    </row>
    <row r="14" spans="1:93" ht="14.25">
      <c r="A14" s="5"/>
      <c r="B14" s="5"/>
      <c r="C14" s="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8"/>
      <c r="P14" s="71"/>
      <c r="Q14" s="41" t="str">
        <f>IF(Q15&gt;0,"-",".")</f>
        <v>.</v>
      </c>
      <c r="R14" s="8"/>
      <c r="S14" s="8"/>
      <c r="T14" s="8"/>
      <c r="U14" s="24"/>
      <c r="V14" s="37"/>
      <c r="W14" s="7"/>
      <c r="X14" s="7"/>
      <c r="Y14" s="25"/>
      <c r="Z14" s="17"/>
      <c r="AA14" s="89"/>
      <c r="AB14" s="6"/>
      <c r="AC14" s="6"/>
      <c r="AD14" s="19"/>
      <c r="AE14" s="6"/>
      <c r="AF14" s="6"/>
      <c r="AG14" s="19"/>
      <c r="AH14" s="39" t="s">
        <v>49</v>
      </c>
      <c r="AI14" s="10" t="e">
        <f>($AI$3*10)+$AL$3</f>
        <v>#VALUE!</v>
      </c>
      <c r="AJ14" s="2">
        <v>0</v>
      </c>
      <c r="AK14" s="2">
        <v>2134</v>
      </c>
      <c r="AL14" s="10" t="e">
        <f t="shared" ca="1" si="1"/>
        <v>#N/A</v>
      </c>
      <c r="AM14" s="11"/>
      <c r="AN14" s="10" t="e">
        <f>(AN$3*10)+AQ$3</f>
        <v>#VALUE!</v>
      </c>
      <c r="AO14" s="2">
        <v>0</v>
      </c>
      <c r="AP14" s="2">
        <v>2134</v>
      </c>
      <c r="AQ14" s="10" t="e">
        <f t="shared" ca="1" si="2"/>
        <v>#N/A</v>
      </c>
      <c r="AR14" s="11"/>
      <c r="AS14" s="10" t="e">
        <f>(AS$3*10)+AV$3</f>
        <v>#VALUE!</v>
      </c>
      <c r="AT14" s="2">
        <v>0</v>
      </c>
      <c r="AU14" s="2">
        <v>2134</v>
      </c>
      <c r="AV14" s="10" t="e">
        <f t="shared" ca="1" si="3"/>
        <v>#N/A</v>
      </c>
      <c r="AW14" s="11"/>
      <c r="AX14" s="10" t="e">
        <f>(AX$3*10)+BA$3</f>
        <v>#VALUE!</v>
      </c>
      <c r="AY14" s="2">
        <v>0</v>
      </c>
      <c r="AZ14" s="2">
        <v>2134</v>
      </c>
      <c r="BA14" s="10" t="e">
        <f t="shared" ca="1" si="4"/>
        <v>#N/A</v>
      </c>
      <c r="BB14" s="11"/>
      <c r="BC14" s="10" t="e">
        <f>(BC$3*10)+BF$3</f>
        <v>#VALUE!</v>
      </c>
      <c r="BD14" s="2">
        <v>0</v>
      </c>
      <c r="BE14" s="2">
        <v>2134</v>
      </c>
      <c r="BF14" s="10" t="e">
        <f t="shared" ca="1" si="5"/>
        <v>#N/A</v>
      </c>
      <c r="BG14" s="11"/>
      <c r="BH14" s="10" t="e">
        <f>(BH$3*10)+BK$3</f>
        <v>#VALUE!</v>
      </c>
      <c r="BI14" s="2">
        <v>0</v>
      </c>
      <c r="BJ14" s="2">
        <v>2134</v>
      </c>
      <c r="BK14" s="10" t="e">
        <f t="shared" ca="1" si="6"/>
        <v>#N/A</v>
      </c>
      <c r="BL14" s="11"/>
      <c r="BM14" s="10" t="e">
        <f>(BM$3*10)+BP$3</f>
        <v>#VALUE!</v>
      </c>
      <c r="BN14" s="2">
        <v>0</v>
      </c>
      <c r="BO14" s="2">
        <v>2134</v>
      </c>
      <c r="BP14" s="10" t="e">
        <f t="shared" ca="1" si="7"/>
        <v>#N/A</v>
      </c>
      <c r="BQ14" s="11"/>
      <c r="BR14" s="10" t="e">
        <f>(BR$3*10)+BU$3</f>
        <v>#VALUE!</v>
      </c>
      <c r="BS14" s="2">
        <v>0</v>
      </c>
      <c r="BT14" s="2">
        <v>2134</v>
      </c>
      <c r="BU14" s="10" t="e">
        <f t="shared" ca="1" si="8"/>
        <v>#N/A</v>
      </c>
      <c r="BV14" s="11"/>
      <c r="BW14" s="10" t="e">
        <f>(BW$3*10)+BZ$3</f>
        <v>#VALUE!</v>
      </c>
      <c r="BX14" s="2">
        <v>0</v>
      </c>
      <c r="BY14" s="2">
        <v>2134</v>
      </c>
      <c r="BZ14" s="10" t="e">
        <f t="shared" ca="1" si="9"/>
        <v>#N/A</v>
      </c>
      <c r="CA14" s="11"/>
      <c r="CB14" s="10" t="e">
        <f>(CB$3*10)+CE$3</f>
        <v>#VALUE!</v>
      </c>
      <c r="CC14" s="2">
        <v>0</v>
      </c>
      <c r="CD14" s="2">
        <v>2134</v>
      </c>
      <c r="CE14" s="10" t="e">
        <f t="shared" ca="1" si="0"/>
        <v>#N/A</v>
      </c>
      <c r="CF14" s="11"/>
      <c r="CG14" s="10" t="e">
        <f>(CG$3*10)+CJ$3</f>
        <v>#VALUE!</v>
      </c>
      <c r="CH14" s="2">
        <v>0</v>
      </c>
      <c r="CI14" s="2">
        <v>2134</v>
      </c>
      <c r="CJ14" s="10" t="e">
        <f t="shared" ca="1" si="11"/>
        <v>#N/A</v>
      </c>
      <c r="CK14" s="11"/>
      <c r="CL14" s="10" t="e">
        <f>(CL$3*10)+CO$3</f>
        <v>#VALUE!</v>
      </c>
      <c r="CM14" s="2">
        <v>0</v>
      </c>
      <c r="CN14" s="2">
        <v>2134</v>
      </c>
      <c r="CO14" s="10" t="e">
        <f t="shared" ca="1" si="10"/>
        <v>#N/A</v>
      </c>
    </row>
    <row r="15" spans="1:93" ht="14.25">
      <c r="A15" s="78"/>
      <c r="B15" s="78"/>
      <c r="C15" s="78"/>
      <c r="D15" s="79"/>
      <c r="E15" s="97" t="str">
        <f>IF(ISBLANK(E14),"-",VLOOKUP(E14,$AH$8:$CO$31,5))</f>
        <v>-</v>
      </c>
      <c r="F15" s="97" t="str">
        <f>IF(ISBLANK(F14),"-",VLOOKUP(F14,$AH$8:$CO$31,10))</f>
        <v>-</v>
      </c>
      <c r="G15" s="97" t="str">
        <f>IF(ISBLANK(G14),"-",VLOOKUP(G14,$AH$8:$CO$31,15))</f>
        <v>-</v>
      </c>
      <c r="H15" s="97" t="str">
        <f>IF(ISBLANK(H14),"-",VLOOKUP(H14,$AH$8:$CO$31,20))</f>
        <v>-</v>
      </c>
      <c r="I15" s="97" t="str">
        <f>IF(ISBLANK(I14),"-",VLOOKUP(I14,$AH$8:$CO$31,25))</f>
        <v>-</v>
      </c>
      <c r="J15" s="97" t="str">
        <f>IF(ISBLANK(J14),"-",VLOOKUP(J14,$AH$8:$CO$31,30))</f>
        <v>-</v>
      </c>
      <c r="K15" s="97" t="str">
        <f>IF(ISBLANK(K14),"-",VLOOKUP(K14,$AH$8:$CO$31,35))</f>
        <v>-</v>
      </c>
      <c r="L15" s="97" t="str">
        <f>IF(ISBLANK(L14),"-",VLOOKUP(L14,$AH$8:$CO$31,40))</f>
        <v>-</v>
      </c>
      <c r="M15" s="97" t="str">
        <f>IF(ISBLANK(M14),"-",VLOOKUP(M14,$AH$8:$CO$31,45))</f>
        <v>-</v>
      </c>
      <c r="N15" s="97" t="str">
        <f>IF(ISBLANK(N14),"-",VLOOKUP(N14,$AH$8:$CO$31,50))</f>
        <v>-</v>
      </c>
      <c r="O15" s="22"/>
      <c r="P15" s="65"/>
      <c r="Q15" s="22">
        <f>SUM(E15:P15)</f>
        <v>0</v>
      </c>
      <c r="R15" s="9"/>
      <c r="S15" s="5"/>
      <c r="T15" s="5"/>
      <c r="U15" s="5"/>
      <c r="V15" s="5"/>
      <c r="W15" s="23">
        <f>SUM(T15:V15)</f>
        <v>0</v>
      </c>
      <c r="X15" s="23">
        <f>Q15+R15+S15+W15</f>
        <v>0</v>
      </c>
      <c r="Y15" s="25">
        <f>RANK($X15,$X$15:$X$65,0)</f>
        <v>1</v>
      </c>
      <c r="Z15" s="21" t="str">
        <f>IF($X15&gt;$AC$26,"BLUE",(IF($X15&gt;$AD$26,"RED",(IF($X15&gt;0,"WHITE","")))))</f>
        <v/>
      </c>
      <c r="AA15" s="88">
        <f>A14</f>
        <v>0</v>
      </c>
      <c r="AB15" s="6"/>
      <c r="AC15" s="6"/>
      <c r="AD15" s="19"/>
      <c r="AE15" s="6"/>
      <c r="AF15" s="6"/>
      <c r="AG15" s="19"/>
      <c r="AH15" s="39" t="s">
        <v>50</v>
      </c>
      <c r="AI15" s="10" t="e">
        <f>($AI$3*10)+$AJ$3</f>
        <v>#VALUE!</v>
      </c>
      <c r="AJ15" s="2">
        <v>0</v>
      </c>
      <c r="AK15" s="2">
        <v>2143</v>
      </c>
      <c r="AL15" s="10" t="e">
        <f t="shared" ca="1" si="1"/>
        <v>#N/A</v>
      </c>
      <c r="AM15" s="11"/>
      <c r="AN15" s="10" t="e">
        <f>(AN$3*10)+AO$3</f>
        <v>#VALUE!</v>
      </c>
      <c r="AO15" s="2">
        <v>0</v>
      </c>
      <c r="AP15" s="2">
        <v>2143</v>
      </c>
      <c r="AQ15" s="10" t="e">
        <f t="shared" ca="1" si="2"/>
        <v>#N/A</v>
      </c>
      <c r="AR15" s="11"/>
      <c r="AS15" s="10" t="e">
        <f>(AS$3*10)+AT$3</f>
        <v>#VALUE!</v>
      </c>
      <c r="AT15" s="2">
        <v>0</v>
      </c>
      <c r="AU15" s="2">
        <v>2143</v>
      </c>
      <c r="AV15" s="10" t="e">
        <f t="shared" ca="1" si="3"/>
        <v>#N/A</v>
      </c>
      <c r="AW15" s="11"/>
      <c r="AX15" s="10" t="e">
        <f>(AX$3*10)+AY$3</f>
        <v>#VALUE!</v>
      </c>
      <c r="AY15" s="2">
        <v>0</v>
      </c>
      <c r="AZ15" s="2">
        <v>2143</v>
      </c>
      <c r="BA15" s="10" t="e">
        <f t="shared" ca="1" si="4"/>
        <v>#N/A</v>
      </c>
      <c r="BB15" s="11"/>
      <c r="BC15" s="10" t="e">
        <f>(BC$3*10)+BD$3</f>
        <v>#VALUE!</v>
      </c>
      <c r="BD15" s="2">
        <v>0</v>
      </c>
      <c r="BE15" s="2">
        <v>2143</v>
      </c>
      <c r="BF15" s="10" t="e">
        <f t="shared" ca="1" si="5"/>
        <v>#N/A</v>
      </c>
      <c r="BG15" s="11"/>
      <c r="BH15" s="10" t="e">
        <f>(BH$3*10)+BI$3</f>
        <v>#VALUE!</v>
      </c>
      <c r="BI15" s="2">
        <v>0</v>
      </c>
      <c r="BJ15" s="2">
        <v>2143</v>
      </c>
      <c r="BK15" s="10" t="e">
        <f t="shared" ca="1" si="6"/>
        <v>#N/A</v>
      </c>
      <c r="BL15" s="11"/>
      <c r="BM15" s="10" t="e">
        <f>(BM$3*10)+BN$3</f>
        <v>#VALUE!</v>
      </c>
      <c r="BN15" s="2">
        <v>0</v>
      </c>
      <c r="BO15" s="2">
        <v>2143</v>
      </c>
      <c r="BP15" s="10" t="e">
        <f t="shared" ca="1" si="7"/>
        <v>#N/A</v>
      </c>
      <c r="BQ15" s="11"/>
      <c r="BR15" s="10" t="e">
        <f>(BR$3*10)+BS$3</f>
        <v>#VALUE!</v>
      </c>
      <c r="BS15" s="2">
        <v>0</v>
      </c>
      <c r="BT15" s="2">
        <v>2143</v>
      </c>
      <c r="BU15" s="10" t="e">
        <f t="shared" ca="1" si="8"/>
        <v>#N/A</v>
      </c>
      <c r="BV15" s="11"/>
      <c r="BW15" s="10" t="e">
        <f>(BW$3*10)+BX$3</f>
        <v>#VALUE!</v>
      </c>
      <c r="BX15" s="2">
        <v>0</v>
      </c>
      <c r="BY15" s="2">
        <v>2143</v>
      </c>
      <c r="BZ15" s="10" t="e">
        <f t="shared" ca="1" si="9"/>
        <v>#N/A</v>
      </c>
      <c r="CA15" s="11"/>
      <c r="CB15" s="10" t="e">
        <f>(CB$3*10)+CC$3</f>
        <v>#VALUE!</v>
      </c>
      <c r="CC15" s="2">
        <v>0</v>
      </c>
      <c r="CD15" s="2">
        <v>2143</v>
      </c>
      <c r="CE15" s="10" t="e">
        <f t="shared" ca="1" si="0"/>
        <v>#N/A</v>
      </c>
      <c r="CF15" s="11"/>
      <c r="CG15" s="10" t="e">
        <f>(CG$3*10)+CH$3</f>
        <v>#VALUE!</v>
      </c>
      <c r="CH15" s="2">
        <v>0</v>
      </c>
      <c r="CI15" s="2">
        <v>2143</v>
      </c>
      <c r="CJ15" s="10" t="e">
        <f t="shared" ca="1" si="11"/>
        <v>#N/A</v>
      </c>
      <c r="CK15" s="11"/>
      <c r="CL15" s="10" t="e">
        <f>(CL$3*10)+CM$3</f>
        <v>#VALUE!</v>
      </c>
      <c r="CM15" s="2">
        <v>0</v>
      </c>
      <c r="CN15" s="2">
        <v>2143</v>
      </c>
      <c r="CO15" s="10" t="e">
        <f t="shared" ca="1" si="10"/>
        <v>#N/A</v>
      </c>
    </row>
    <row r="16" spans="1:93" ht="14.25">
      <c r="A16" s="5"/>
      <c r="B16" s="5"/>
      <c r="C16" s="5"/>
      <c r="D16" s="3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62"/>
      <c r="P16" s="72"/>
      <c r="Q16" s="41" t="str">
        <f>IF(Q17&gt;0,"-",".")</f>
        <v>.</v>
      </c>
      <c r="R16" s="8"/>
      <c r="S16" s="8"/>
      <c r="T16" s="8"/>
      <c r="U16" s="24"/>
      <c r="V16" s="37"/>
      <c r="W16" s="7"/>
      <c r="X16" s="7"/>
      <c r="Y16" s="25"/>
      <c r="Z16" s="17"/>
      <c r="AA16" s="89"/>
      <c r="AB16" s="6"/>
      <c r="AC16" s="6"/>
      <c r="AD16" s="19"/>
      <c r="AE16" s="6"/>
      <c r="AF16" s="6"/>
      <c r="AG16" s="19"/>
      <c r="AH16" s="39" t="s">
        <v>51</v>
      </c>
      <c r="AI16" s="10" t="e">
        <f>($AI$3*10)+$AK$3</f>
        <v>#VALUE!</v>
      </c>
      <c r="AJ16" s="2">
        <v>0</v>
      </c>
      <c r="AK16" s="2">
        <v>2314</v>
      </c>
      <c r="AL16" s="10" t="e">
        <f t="shared" ca="1" si="1"/>
        <v>#N/A</v>
      </c>
      <c r="AM16" s="11"/>
      <c r="AN16" s="10" t="e">
        <f>(AN$3*10)+AP$3</f>
        <v>#VALUE!</v>
      </c>
      <c r="AO16" s="2">
        <v>0</v>
      </c>
      <c r="AP16" s="2">
        <v>2314</v>
      </c>
      <c r="AQ16" s="10" t="e">
        <f t="shared" ca="1" si="2"/>
        <v>#N/A</v>
      </c>
      <c r="AR16" s="11"/>
      <c r="AS16" s="10" t="e">
        <f>(AS$3*10)+AU$3</f>
        <v>#VALUE!</v>
      </c>
      <c r="AT16" s="2">
        <v>0</v>
      </c>
      <c r="AU16" s="2">
        <v>2314</v>
      </c>
      <c r="AV16" s="10" t="e">
        <f t="shared" ca="1" si="3"/>
        <v>#N/A</v>
      </c>
      <c r="AW16" s="11"/>
      <c r="AX16" s="10" t="e">
        <f>(AX$3*10)+AZ$3</f>
        <v>#VALUE!</v>
      </c>
      <c r="AY16" s="2">
        <v>0</v>
      </c>
      <c r="AZ16" s="2">
        <v>2314</v>
      </c>
      <c r="BA16" s="10" t="e">
        <f t="shared" ca="1" si="4"/>
        <v>#N/A</v>
      </c>
      <c r="BB16" s="11"/>
      <c r="BC16" s="10" t="e">
        <f>(BC$3*10)+BE$3</f>
        <v>#VALUE!</v>
      </c>
      <c r="BD16" s="2">
        <v>0</v>
      </c>
      <c r="BE16" s="2">
        <v>2314</v>
      </c>
      <c r="BF16" s="10" t="e">
        <f t="shared" ca="1" si="5"/>
        <v>#N/A</v>
      </c>
      <c r="BG16" s="11"/>
      <c r="BH16" s="10" t="e">
        <f>(BH$3*10)+BJ$3</f>
        <v>#VALUE!</v>
      </c>
      <c r="BI16" s="2">
        <v>0</v>
      </c>
      <c r="BJ16" s="2">
        <v>2314</v>
      </c>
      <c r="BK16" s="10" t="e">
        <f t="shared" ca="1" si="6"/>
        <v>#N/A</v>
      </c>
      <c r="BL16" s="11"/>
      <c r="BM16" s="10" t="e">
        <f>(BM$3*10)+BO$3</f>
        <v>#VALUE!</v>
      </c>
      <c r="BN16" s="2">
        <v>0</v>
      </c>
      <c r="BO16" s="2">
        <v>2314</v>
      </c>
      <c r="BP16" s="10" t="e">
        <f t="shared" ca="1" si="7"/>
        <v>#N/A</v>
      </c>
      <c r="BQ16" s="11"/>
      <c r="BR16" s="10" t="e">
        <f>(BR$3*10)+BT$3</f>
        <v>#VALUE!</v>
      </c>
      <c r="BS16" s="2">
        <v>0</v>
      </c>
      <c r="BT16" s="2">
        <v>2314</v>
      </c>
      <c r="BU16" s="10" t="e">
        <f t="shared" ca="1" si="8"/>
        <v>#N/A</v>
      </c>
      <c r="BV16" s="11"/>
      <c r="BW16" s="10" t="e">
        <f>(BW$3*10)+BY$3</f>
        <v>#VALUE!</v>
      </c>
      <c r="BX16" s="2">
        <v>0</v>
      </c>
      <c r="BY16" s="2">
        <v>2314</v>
      </c>
      <c r="BZ16" s="10" t="e">
        <f t="shared" ca="1" si="9"/>
        <v>#N/A</v>
      </c>
      <c r="CA16" s="11"/>
      <c r="CB16" s="10" t="e">
        <f>(CB$3*10)+CD$3</f>
        <v>#VALUE!</v>
      </c>
      <c r="CC16" s="2">
        <v>0</v>
      </c>
      <c r="CD16" s="2">
        <v>2314</v>
      </c>
      <c r="CE16" s="10" t="e">
        <f t="shared" ca="1" si="0"/>
        <v>#N/A</v>
      </c>
      <c r="CF16" s="11"/>
      <c r="CG16" s="10" t="e">
        <f>(CG$3*10)+CI$3</f>
        <v>#VALUE!</v>
      </c>
      <c r="CH16" s="2">
        <v>0</v>
      </c>
      <c r="CI16" s="2">
        <v>2314</v>
      </c>
      <c r="CJ16" s="10" t="e">
        <f t="shared" ca="1" si="11"/>
        <v>#N/A</v>
      </c>
      <c r="CK16" s="11"/>
      <c r="CL16" s="10" t="e">
        <f>(CL$3*10)+CN$3</f>
        <v>#VALUE!</v>
      </c>
      <c r="CM16" s="2">
        <v>0</v>
      </c>
      <c r="CN16" s="2">
        <v>2314</v>
      </c>
      <c r="CO16" s="10" t="e">
        <f t="shared" ca="1" si="10"/>
        <v>#N/A</v>
      </c>
    </row>
    <row r="17" spans="1:93" ht="14.25">
      <c r="A17" s="78"/>
      <c r="B17" s="78"/>
      <c r="C17" s="78"/>
      <c r="D17" s="79"/>
      <c r="E17" s="97" t="str">
        <f>IF(ISBLANK(E16),"-",VLOOKUP(E16,$AH$8:$CO$31,5))</f>
        <v>-</v>
      </c>
      <c r="F17" s="97" t="str">
        <f>IF(ISBLANK(F16),"-",VLOOKUP(F16,$AH$8:$CO$31,10))</f>
        <v>-</v>
      </c>
      <c r="G17" s="97" t="str">
        <f>IF(ISBLANK(G16),"-",VLOOKUP(G16,$AH$8:$CO$31,15))</f>
        <v>-</v>
      </c>
      <c r="H17" s="97" t="str">
        <f>IF(ISBLANK(H16),"-",VLOOKUP(H16,$AH$8:$CO$31,20))</f>
        <v>-</v>
      </c>
      <c r="I17" s="97" t="str">
        <f>IF(ISBLANK(I16),"-",VLOOKUP(I16,$AH$8:$CO$31,25))</f>
        <v>-</v>
      </c>
      <c r="J17" s="97" t="str">
        <f>IF(ISBLANK(J16),"-",VLOOKUP(J16,$AH$8:$CO$31,30))</f>
        <v>-</v>
      </c>
      <c r="K17" s="97" t="str">
        <f>IF(ISBLANK(K16),"-",VLOOKUP(K16,$AH$8:$CO$31,35))</f>
        <v>-</v>
      </c>
      <c r="L17" s="97" t="str">
        <f>IF(ISBLANK(L16),"-",VLOOKUP(L16,$AH$8:$CO$31,40))</f>
        <v>-</v>
      </c>
      <c r="M17" s="97" t="str">
        <f>IF(ISBLANK(M16),"-",VLOOKUP(M16,$AH$8:$CO$31,45))</f>
        <v>-</v>
      </c>
      <c r="N17" s="97" t="str">
        <f>IF(ISBLANK(N16),"-",VLOOKUP(N16,$AH$8:$CO$31,50))</f>
        <v>-</v>
      </c>
      <c r="O17" s="22"/>
      <c r="P17" s="65"/>
      <c r="Q17" s="22">
        <f>SUM(E17:P17)</f>
        <v>0</v>
      </c>
      <c r="R17" s="9"/>
      <c r="S17" s="5"/>
      <c r="T17" s="38"/>
      <c r="U17" s="5"/>
      <c r="V17" s="5"/>
      <c r="W17" s="23">
        <f t="shared" ref="W17:W57" si="14">SUM(T17:V17)</f>
        <v>0</v>
      </c>
      <c r="X17" s="23">
        <f>Q17+R17+S17+W17</f>
        <v>0</v>
      </c>
      <c r="Y17" s="25">
        <f>RANK($X17,$X$15:$X$65,0)</f>
        <v>1</v>
      </c>
      <c r="Z17" s="21" t="str">
        <f>IF($X17&gt;$AC$26,"BLUE",(IF($X17&gt;$AD$26,"RED",(IF($X17&gt;0,"WHITE","")))))</f>
        <v/>
      </c>
      <c r="AA17" s="88">
        <f>A16</f>
        <v>0</v>
      </c>
      <c r="AB17" s="6"/>
      <c r="AC17" s="6"/>
      <c r="AD17" s="19"/>
      <c r="AE17" s="6"/>
      <c r="AF17" s="6"/>
      <c r="AG17" s="19"/>
      <c r="AH17" s="39" t="s">
        <v>52</v>
      </c>
      <c r="AI17" s="10" t="e">
        <f>($AK$3*10)+$AL$3</f>
        <v>#VALUE!</v>
      </c>
      <c r="AJ17" s="2">
        <v>0</v>
      </c>
      <c r="AK17" s="2">
        <v>2341</v>
      </c>
      <c r="AL17" s="10" t="e">
        <f t="shared" ca="1" si="1"/>
        <v>#N/A</v>
      </c>
      <c r="AM17" s="11"/>
      <c r="AN17" s="10" t="e">
        <f>(AP$3*10)+AQ$3</f>
        <v>#VALUE!</v>
      </c>
      <c r="AO17" s="2">
        <v>0</v>
      </c>
      <c r="AP17" s="2">
        <v>2341</v>
      </c>
      <c r="AQ17" s="10" t="e">
        <f t="shared" ca="1" si="2"/>
        <v>#N/A</v>
      </c>
      <c r="AR17" s="11"/>
      <c r="AS17" s="10" t="e">
        <f>(AU$3*10)+AV$3</f>
        <v>#VALUE!</v>
      </c>
      <c r="AT17" s="2">
        <v>0</v>
      </c>
      <c r="AU17" s="2">
        <v>2341</v>
      </c>
      <c r="AV17" s="10" t="e">
        <f t="shared" ca="1" si="3"/>
        <v>#N/A</v>
      </c>
      <c r="AW17" s="11"/>
      <c r="AX17" s="10" t="e">
        <f>(AZ$3*10)+BA$3</f>
        <v>#VALUE!</v>
      </c>
      <c r="AY17" s="2">
        <v>0</v>
      </c>
      <c r="AZ17" s="2">
        <v>2341</v>
      </c>
      <c r="BA17" s="10" t="e">
        <f t="shared" ca="1" si="4"/>
        <v>#N/A</v>
      </c>
      <c r="BB17" s="11"/>
      <c r="BC17" s="10" t="e">
        <f>(BE$3*10)+BF$3</f>
        <v>#VALUE!</v>
      </c>
      <c r="BD17" s="2">
        <v>0</v>
      </c>
      <c r="BE17" s="2">
        <v>2341</v>
      </c>
      <c r="BF17" s="10" t="e">
        <f t="shared" ca="1" si="5"/>
        <v>#N/A</v>
      </c>
      <c r="BG17" s="11"/>
      <c r="BH17" s="10" t="e">
        <f>(BJ$3*10)+BK$3</f>
        <v>#VALUE!</v>
      </c>
      <c r="BI17" s="2">
        <v>0</v>
      </c>
      <c r="BJ17" s="2">
        <v>2341</v>
      </c>
      <c r="BK17" s="10" t="e">
        <f t="shared" ca="1" si="6"/>
        <v>#N/A</v>
      </c>
      <c r="BL17" s="11"/>
      <c r="BM17" s="10" t="e">
        <f>(BO$3*10)+BP$3</f>
        <v>#VALUE!</v>
      </c>
      <c r="BN17" s="2">
        <v>0</v>
      </c>
      <c r="BO17" s="2">
        <v>2341</v>
      </c>
      <c r="BP17" s="10" t="e">
        <f t="shared" ca="1" si="7"/>
        <v>#N/A</v>
      </c>
      <c r="BQ17" s="11"/>
      <c r="BR17" s="10" t="e">
        <f>(BT$3*10)+BU$3</f>
        <v>#VALUE!</v>
      </c>
      <c r="BS17" s="2">
        <v>0</v>
      </c>
      <c r="BT17" s="2">
        <v>2341</v>
      </c>
      <c r="BU17" s="10" t="e">
        <f t="shared" ca="1" si="8"/>
        <v>#N/A</v>
      </c>
      <c r="BV17" s="11"/>
      <c r="BW17" s="10" t="e">
        <f>(BY$3*10)+BZ$3</f>
        <v>#VALUE!</v>
      </c>
      <c r="BX17" s="2">
        <v>0</v>
      </c>
      <c r="BY17" s="2">
        <v>2341</v>
      </c>
      <c r="BZ17" s="10" t="e">
        <f t="shared" ca="1" si="9"/>
        <v>#N/A</v>
      </c>
      <c r="CA17" s="11"/>
      <c r="CB17" s="10" t="e">
        <f>(CD$3*10)+CE$3</f>
        <v>#VALUE!</v>
      </c>
      <c r="CC17" s="2">
        <v>0</v>
      </c>
      <c r="CD17" s="2">
        <v>2341</v>
      </c>
      <c r="CE17" s="10" t="e">
        <f t="shared" ca="1" si="0"/>
        <v>#N/A</v>
      </c>
      <c r="CF17" s="11"/>
      <c r="CG17" s="10" t="e">
        <f>(CI$3*10)+CJ$3</f>
        <v>#VALUE!</v>
      </c>
      <c r="CH17" s="2">
        <v>0</v>
      </c>
      <c r="CI17" s="2">
        <v>2341</v>
      </c>
      <c r="CJ17" s="10" t="e">
        <f t="shared" ca="1" si="11"/>
        <v>#N/A</v>
      </c>
      <c r="CK17" s="11"/>
      <c r="CL17" s="10" t="e">
        <f>(CN$3*10)+CO$3</f>
        <v>#VALUE!</v>
      </c>
      <c r="CM17" s="2">
        <v>0</v>
      </c>
      <c r="CN17" s="2">
        <v>2341</v>
      </c>
      <c r="CO17" s="10" t="e">
        <f t="shared" ca="1" si="10"/>
        <v>#N/A</v>
      </c>
    </row>
    <row r="18" spans="1:93" ht="14.25">
      <c r="A18" s="5"/>
      <c r="B18" s="5"/>
      <c r="C18" s="5"/>
      <c r="D18" s="3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2"/>
      <c r="P18" s="72"/>
      <c r="Q18" s="41" t="str">
        <f>IF(Q19&gt;0,"-",".")</f>
        <v>.</v>
      </c>
      <c r="R18" s="8"/>
      <c r="S18" s="8"/>
      <c r="T18" s="8"/>
      <c r="U18" s="24"/>
      <c r="V18" s="37"/>
      <c r="W18" s="23"/>
      <c r="X18" s="7"/>
      <c r="Y18" s="25"/>
      <c r="Z18" s="17"/>
      <c r="AA18" s="89"/>
      <c r="AB18" s="6"/>
      <c r="AC18" s="6"/>
      <c r="AD18" s="19"/>
      <c r="AE18" s="6"/>
      <c r="AF18" s="6"/>
      <c r="AG18" s="19"/>
      <c r="AH18" s="39" t="s">
        <v>53</v>
      </c>
      <c r="AI18" s="10" t="e">
        <f>($AK$3*10)+$AJ$3</f>
        <v>#VALUE!</v>
      </c>
      <c r="AJ18" s="10">
        <f>$AK$4</f>
        <v>0</v>
      </c>
      <c r="AK18" s="2">
        <v>2413</v>
      </c>
      <c r="AL18" s="10" t="e">
        <f t="shared" ca="1" si="1"/>
        <v>#N/A</v>
      </c>
      <c r="AM18" s="11"/>
      <c r="AN18" s="10" t="e">
        <f>(AP$3*10)+AO$3</f>
        <v>#VALUE!</v>
      </c>
      <c r="AO18" s="10">
        <f>AP$4</f>
        <v>0</v>
      </c>
      <c r="AP18" s="2">
        <v>2413</v>
      </c>
      <c r="AQ18" s="10" t="e">
        <f t="shared" ca="1" si="2"/>
        <v>#N/A</v>
      </c>
      <c r="AR18" s="11"/>
      <c r="AS18" s="10" t="e">
        <f>(AU$3*10)+AT$3</f>
        <v>#VALUE!</v>
      </c>
      <c r="AT18" s="10">
        <f>AU$4</f>
        <v>0</v>
      </c>
      <c r="AU18" s="2">
        <v>2413</v>
      </c>
      <c r="AV18" s="10" t="e">
        <f t="shared" ca="1" si="3"/>
        <v>#N/A</v>
      </c>
      <c r="AW18" s="11"/>
      <c r="AX18" s="10" t="e">
        <f>(AZ$3*10)+AY$3</f>
        <v>#VALUE!</v>
      </c>
      <c r="AY18" s="10">
        <f>AZ$4</f>
        <v>0</v>
      </c>
      <c r="AZ18" s="2">
        <v>2413</v>
      </c>
      <c r="BA18" s="10" t="e">
        <f t="shared" ca="1" si="4"/>
        <v>#N/A</v>
      </c>
      <c r="BB18" s="11"/>
      <c r="BC18" s="10" t="e">
        <f>(BE$3*10)+BD$3</f>
        <v>#VALUE!</v>
      </c>
      <c r="BD18" s="10">
        <f>BE$4</f>
        <v>0</v>
      </c>
      <c r="BE18" s="2">
        <v>2413</v>
      </c>
      <c r="BF18" s="10" t="e">
        <f t="shared" ca="1" si="5"/>
        <v>#N/A</v>
      </c>
      <c r="BG18" s="11"/>
      <c r="BH18" s="10" t="e">
        <f>(BJ$3*10)+BI$3</f>
        <v>#VALUE!</v>
      </c>
      <c r="BI18" s="10">
        <f>BJ$4</f>
        <v>0</v>
      </c>
      <c r="BJ18" s="2">
        <v>2413</v>
      </c>
      <c r="BK18" s="10" t="e">
        <f t="shared" ca="1" si="6"/>
        <v>#N/A</v>
      </c>
      <c r="BL18" s="11"/>
      <c r="BM18" s="10" t="e">
        <f>(BO$3*10)+BN$3</f>
        <v>#VALUE!</v>
      </c>
      <c r="BN18" s="10">
        <f>BO$4</f>
        <v>0</v>
      </c>
      <c r="BO18" s="2">
        <v>2413</v>
      </c>
      <c r="BP18" s="10" t="e">
        <f t="shared" ca="1" si="7"/>
        <v>#N/A</v>
      </c>
      <c r="BQ18" s="11"/>
      <c r="BR18" s="10" t="e">
        <f>(BT$3*10)+BS$3</f>
        <v>#VALUE!</v>
      </c>
      <c r="BS18" s="10">
        <f>BT$4</f>
        <v>0</v>
      </c>
      <c r="BT18" s="2">
        <v>2413</v>
      </c>
      <c r="BU18" s="10" t="e">
        <f t="shared" ca="1" si="8"/>
        <v>#N/A</v>
      </c>
      <c r="BV18" s="11"/>
      <c r="BW18" s="10" t="e">
        <f>(BY$3*10)+BX$3</f>
        <v>#VALUE!</v>
      </c>
      <c r="BX18" s="10">
        <f>BY$4</f>
        <v>0</v>
      </c>
      <c r="BY18" s="2">
        <v>2413</v>
      </c>
      <c r="BZ18" s="10" t="e">
        <f t="shared" ca="1" si="9"/>
        <v>#N/A</v>
      </c>
      <c r="CA18" s="11"/>
      <c r="CB18" s="10" t="e">
        <f>(CD$3*10)+CC$3</f>
        <v>#VALUE!</v>
      </c>
      <c r="CC18" s="10">
        <f>CD$4</f>
        <v>0</v>
      </c>
      <c r="CD18" s="2">
        <v>2413</v>
      </c>
      <c r="CE18" s="10" t="e">
        <f t="shared" ca="1" si="0"/>
        <v>#N/A</v>
      </c>
      <c r="CF18" s="11"/>
      <c r="CG18" s="10" t="e">
        <f>(CI$3*10)+CH$3</f>
        <v>#VALUE!</v>
      </c>
      <c r="CH18" s="10">
        <f>CI$4</f>
        <v>0</v>
      </c>
      <c r="CI18" s="2">
        <v>2413</v>
      </c>
      <c r="CJ18" s="10" t="e">
        <f t="shared" ca="1" si="11"/>
        <v>#N/A</v>
      </c>
      <c r="CK18" s="11"/>
      <c r="CL18" s="10" t="e">
        <f>(CN$3*10)+CM$3</f>
        <v>#VALUE!</v>
      </c>
      <c r="CM18" s="10">
        <f>CN$4</f>
        <v>0</v>
      </c>
      <c r="CN18" s="2">
        <v>2413</v>
      </c>
      <c r="CO18" s="10" t="e">
        <f t="shared" ca="1" si="10"/>
        <v>#N/A</v>
      </c>
    </row>
    <row r="19" spans="1:93" ht="14.25">
      <c r="A19" s="78"/>
      <c r="B19" s="78"/>
      <c r="C19" s="78"/>
      <c r="D19" s="81"/>
      <c r="E19" s="97" t="str">
        <f>IF(ISBLANK(E18),"-",VLOOKUP(E18,$AH$8:$CO$31,5))</f>
        <v>-</v>
      </c>
      <c r="F19" s="97" t="str">
        <f>IF(ISBLANK(F18),"-",VLOOKUP(F18,$AH$8:$CO$31,10))</f>
        <v>-</v>
      </c>
      <c r="G19" s="97" t="str">
        <f>IF(ISBLANK(G18),"-",VLOOKUP(G18,$AH$8:$CO$31,15))</f>
        <v>-</v>
      </c>
      <c r="H19" s="97" t="str">
        <f>IF(ISBLANK(H18),"-",VLOOKUP(H18,$AH$8:$CO$31,20))</f>
        <v>-</v>
      </c>
      <c r="I19" s="97" t="str">
        <f>IF(ISBLANK(I18),"-",VLOOKUP(I18,$AH$8:$CO$31,25))</f>
        <v>-</v>
      </c>
      <c r="J19" s="97" t="str">
        <f>IF(ISBLANK(J18),"-",VLOOKUP(J18,$AH$8:$CO$31,30))</f>
        <v>-</v>
      </c>
      <c r="K19" s="97" t="str">
        <f>IF(ISBLANK(K18),"-",VLOOKUP(K18,$AH$8:$CO$31,35))</f>
        <v>-</v>
      </c>
      <c r="L19" s="97" t="str">
        <f>IF(ISBLANK(L18),"-",VLOOKUP(L18,$AH$8:$CO$31,40))</f>
        <v>-</v>
      </c>
      <c r="M19" s="97" t="str">
        <f>IF(ISBLANK(M18),"-",VLOOKUP(M18,$AH$8:$CO$31,45))</f>
        <v>-</v>
      </c>
      <c r="N19" s="97" t="str">
        <f>IF(ISBLANK(N18),"-",VLOOKUP(N18,$AH$8:$CO$31,50))</f>
        <v>-</v>
      </c>
      <c r="O19" s="22"/>
      <c r="P19" s="65"/>
      <c r="Q19" s="22">
        <f>SUM(E19:P19)</f>
        <v>0</v>
      </c>
      <c r="R19" s="9"/>
      <c r="S19" s="5"/>
      <c r="T19" s="5"/>
      <c r="U19" s="5"/>
      <c r="V19" s="5"/>
      <c r="W19" s="23">
        <f t="shared" si="14"/>
        <v>0</v>
      </c>
      <c r="X19" s="23">
        <f>Q19+R19+S19+W19</f>
        <v>0</v>
      </c>
      <c r="Y19" s="25">
        <f>RANK($X19,$X$15:$X$65,0)</f>
        <v>1</v>
      </c>
      <c r="Z19" s="21" t="str">
        <f>IF($X19&gt;$AC$26,"BLUE",(IF($X19&gt;$AD$26,"RED",(IF($X19&gt;0,"WHITE","")))))</f>
        <v/>
      </c>
      <c r="AA19" s="88">
        <f>A18</f>
        <v>0</v>
      </c>
      <c r="AB19" s="6"/>
      <c r="AC19" s="6"/>
      <c r="AD19" s="19"/>
      <c r="AE19" s="6"/>
      <c r="AF19" s="6"/>
      <c r="AG19" s="19"/>
      <c r="AH19" s="39" t="s">
        <v>54</v>
      </c>
      <c r="AI19" s="10" t="e">
        <f>($AK$3*10)+$AI$3</f>
        <v>#VALUE!</v>
      </c>
      <c r="AJ19" s="10">
        <f>$AJ$4+$AK$4</f>
        <v>0</v>
      </c>
      <c r="AK19" s="2">
        <v>2431</v>
      </c>
      <c r="AL19" s="10" t="e">
        <f t="shared" ca="1" si="1"/>
        <v>#N/A</v>
      </c>
      <c r="AM19" s="11"/>
      <c r="AN19" s="10" t="e">
        <f>($AP$3*10)+$AN$3</f>
        <v>#VALUE!</v>
      </c>
      <c r="AO19" s="10">
        <f>AO$4+AP$4</f>
        <v>0</v>
      </c>
      <c r="AP19" s="2">
        <v>2431</v>
      </c>
      <c r="AQ19" s="10" t="e">
        <f t="shared" ca="1" si="2"/>
        <v>#N/A</v>
      </c>
      <c r="AR19" s="11"/>
      <c r="AS19" s="10" t="e">
        <f>(AU$3*10)+AS$3</f>
        <v>#VALUE!</v>
      </c>
      <c r="AT19" s="10">
        <f>AT$4+AU$4</f>
        <v>0</v>
      </c>
      <c r="AU19" s="2">
        <v>2431</v>
      </c>
      <c r="AV19" s="10" t="e">
        <f t="shared" ca="1" si="3"/>
        <v>#N/A</v>
      </c>
      <c r="AW19" s="11"/>
      <c r="AX19" s="10" t="e">
        <f>($AZ$3*10)+$AX$3</f>
        <v>#VALUE!</v>
      </c>
      <c r="AY19" s="10">
        <f>AY$4+AZ$4</f>
        <v>0</v>
      </c>
      <c r="AZ19" s="2">
        <v>2431</v>
      </c>
      <c r="BA19" s="10" t="e">
        <f t="shared" ca="1" si="4"/>
        <v>#N/A</v>
      </c>
      <c r="BB19" s="11"/>
      <c r="BC19" s="10" t="e">
        <f>(BE$3*10)+BC$3</f>
        <v>#VALUE!</v>
      </c>
      <c r="BD19" s="10">
        <f>BD$4+BE$4</f>
        <v>0</v>
      </c>
      <c r="BE19" s="2">
        <v>2431</v>
      </c>
      <c r="BF19" s="10" t="e">
        <f t="shared" ca="1" si="5"/>
        <v>#N/A</v>
      </c>
      <c r="BG19" s="11"/>
      <c r="BH19" s="10" t="e">
        <f>(BJ$3*10)+BH$3</f>
        <v>#VALUE!</v>
      </c>
      <c r="BI19" s="10">
        <f>BI$4+BJ$4</f>
        <v>0</v>
      </c>
      <c r="BJ19" s="2">
        <v>2431</v>
      </c>
      <c r="BK19" s="10" t="e">
        <f t="shared" ca="1" si="6"/>
        <v>#N/A</v>
      </c>
      <c r="BL19" s="11"/>
      <c r="BM19" s="10" t="e">
        <f>(BO$3*10)+BM$3</f>
        <v>#VALUE!</v>
      </c>
      <c r="BN19" s="10">
        <f>BN$4+BO$4</f>
        <v>0</v>
      </c>
      <c r="BO19" s="2">
        <v>2431</v>
      </c>
      <c r="BP19" s="10" t="e">
        <f t="shared" ca="1" si="7"/>
        <v>#N/A</v>
      </c>
      <c r="BQ19" s="11"/>
      <c r="BR19" s="10" t="e">
        <f>(BT$3*10)+BR$3</f>
        <v>#VALUE!</v>
      </c>
      <c r="BS19" s="10">
        <f>BS$4+BT$4</f>
        <v>0</v>
      </c>
      <c r="BT19" s="2">
        <v>2431</v>
      </c>
      <c r="BU19" s="10" t="e">
        <f t="shared" ca="1" si="8"/>
        <v>#N/A</v>
      </c>
      <c r="BV19" s="11"/>
      <c r="BW19" s="10" t="e">
        <f>(BY$3*10)+BW$3</f>
        <v>#VALUE!</v>
      </c>
      <c r="BX19" s="10">
        <f>BX$4+BY$4</f>
        <v>0</v>
      </c>
      <c r="BY19" s="2">
        <v>2431</v>
      </c>
      <c r="BZ19" s="10" t="e">
        <f t="shared" ca="1" si="9"/>
        <v>#N/A</v>
      </c>
      <c r="CA19" s="11"/>
      <c r="CB19" s="10" t="e">
        <f>(CD$3*10)+CB$3</f>
        <v>#VALUE!</v>
      </c>
      <c r="CC19" s="10">
        <f>CC$4+CD$4</f>
        <v>0</v>
      </c>
      <c r="CD19" s="2">
        <v>2431</v>
      </c>
      <c r="CE19" s="10" t="e">
        <f t="shared" ca="1" si="0"/>
        <v>#N/A</v>
      </c>
      <c r="CF19" s="11"/>
      <c r="CG19" s="10" t="e">
        <f>(CI$3*10)+CG$3</f>
        <v>#VALUE!</v>
      </c>
      <c r="CH19" s="10">
        <f>CH$4+CI$4</f>
        <v>0</v>
      </c>
      <c r="CI19" s="2">
        <v>2431</v>
      </c>
      <c r="CJ19" s="10" t="e">
        <f t="shared" ca="1" si="11"/>
        <v>#N/A</v>
      </c>
      <c r="CK19" s="11"/>
      <c r="CL19" s="10" t="e">
        <f>(CN$3*10)+CL$3</f>
        <v>#VALUE!</v>
      </c>
      <c r="CM19" s="10">
        <f>CM$4+CN$4</f>
        <v>0</v>
      </c>
      <c r="CN19" s="2">
        <v>2431</v>
      </c>
      <c r="CO19" s="10" t="e">
        <f t="shared" ca="1" si="10"/>
        <v>#N/A</v>
      </c>
    </row>
    <row r="20" spans="1:93" ht="14.25">
      <c r="A20" s="5"/>
      <c r="B20" s="5"/>
      <c r="C20" s="5"/>
      <c r="D20" s="10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62"/>
      <c r="P20" s="72"/>
      <c r="Q20" s="41" t="str">
        <f>IF(Q21&gt;0,"-",".")</f>
        <v>.</v>
      </c>
      <c r="R20" s="8"/>
      <c r="S20" s="8"/>
      <c r="T20" s="8"/>
      <c r="U20" s="24"/>
      <c r="V20" s="37"/>
      <c r="W20" s="23"/>
      <c r="X20" s="7"/>
      <c r="Y20" s="25"/>
      <c r="Z20" s="17"/>
      <c r="AA20" s="89"/>
      <c r="AB20" s="6"/>
      <c r="AC20" s="6"/>
      <c r="AD20" s="19"/>
      <c r="AE20" s="6"/>
      <c r="AF20" s="6"/>
      <c r="AG20" s="19"/>
      <c r="AH20" s="39" t="s">
        <v>33</v>
      </c>
      <c r="AI20" s="2"/>
      <c r="AJ20" s="2"/>
      <c r="AK20" s="2">
        <v>3124</v>
      </c>
      <c r="AL20" s="10" t="e">
        <f t="shared" ca="1" si="1"/>
        <v>#N/A</v>
      </c>
      <c r="AM20" s="11"/>
      <c r="AN20" s="2"/>
      <c r="AO20" s="2"/>
      <c r="AP20" s="2">
        <v>3124</v>
      </c>
      <c r="AQ20" s="10" t="e">
        <f t="shared" ca="1" si="2"/>
        <v>#N/A</v>
      </c>
      <c r="AR20" s="11"/>
      <c r="AS20" s="2"/>
      <c r="AT20" s="2"/>
      <c r="AU20" s="2">
        <v>3124</v>
      </c>
      <c r="AV20" s="10" t="e">
        <f t="shared" ca="1" si="3"/>
        <v>#N/A</v>
      </c>
      <c r="AW20" s="11"/>
      <c r="AX20" s="2"/>
      <c r="AY20" s="2"/>
      <c r="AZ20" s="2">
        <v>3124</v>
      </c>
      <c r="BA20" s="10" t="e">
        <f t="shared" ca="1" si="4"/>
        <v>#N/A</v>
      </c>
      <c r="BB20" s="11"/>
      <c r="BC20" s="2"/>
      <c r="BD20" s="2"/>
      <c r="BE20" s="2">
        <v>3124</v>
      </c>
      <c r="BF20" s="10" t="e">
        <f t="shared" ca="1" si="5"/>
        <v>#N/A</v>
      </c>
      <c r="BG20" s="11"/>
      <c r="BH20" s="2"/>
      <c r="BI20" s="2"/>
      <c r="BJ20" s="2">
        <v>3124</v>
      </c>
      <c r="BK20" s="10" t="e">
        <f t="shared" ca="1" si="6"/>
        <v>#N/A</v>
      </c>
      <c r="BL20" s="11"/>
      <c r="BM20" s="2"/>
      <c r="BN20" s="2"/>
      <c r="BO20" s="2">
        <v>3124</v>
      </c>
      <c r="BP20" s="10" t="e">
        <f t="shared" ca="1" si="7"/>
        <v>#N/A</v>
      </c>
      <c r="BQ20" s="11"/>
      <c r="BR20" s="2"/>
      <c r="BS20" s="2"/>
      <c r="BT20" s="2">
        <v>3124</v>
      </c>
      <c r="BU20" s="10" t="e">
        <f t="shared" ca="1" si="8"/>
        <v>#N/A</v>
      </c>
      <c r="BV20" s="11"/>
      <c r="BW20" s="2"/>
      <c r="BX20" s="2"/>
      <c r="BY20" s="2">
        <v>3124</v>
      </c>
      <c r="BZ20" s="10" t="e">
        <f t="shared" ca="1" si="9"/>
        <v>#N/A</v>
      </c>
      <c r="CA20" s="11"/>
      <c r="CB20" s="2"/>
      <c r="CC20" s="2"/>
      <c r="CD20" s="2">
        <v>3124</v>
      </c>
      <c r="CE20" s="10" t="e">
        <f t="shared" ca="1" si="0"/>
        <v>#N/A</v>
      </c>
      <c r="CF20" s="11"/>
      <c r="CG20" s="2"/>
      <c r="CH20" s="2"/>
      <c r="CI20" s="2">
        <v>3124</v>
      </c>
      <c r="CJ20" s="10" t="e">
        <f t="shared" ca="1" si="11"/>
        <v>#N/A</v>
      </c>
      <c r="CK20" s="11"/>
      <c r="CL20" s="2"/>
      <c r="CM20" s="2"/>
      <c r="CN20" s="2">
        <v>3124</v>
      </c>
      <c r="CO20" s="10" t="e">
        <f t="shared" ca="1" si="10"/>
        <v>#N/A</v>
      </c>
    </row>
    <row r="21" spans="1:93" ht="14.25">
      <c r="A21" s="78"/>
      <c r="B21" s="78"/>
      <c r="C21" s="78"/>
      <c r="D21" s="79"/>
      <c r="E21" s="97" t="str">
        <f>IF(ISBLANK(E20),"-",VLOOKUP(E20,$AH$8:$CO$31,5))</f>
        <v>-</v>
      </c>
      <c r="F21" s="97" t="str">
        <f>IF(ISBLANK(F20),"-",VLOOKUP(F20,$AH$8:$CO$31,10))</f>
        <v>-</v>
      </c>
      <c r="G21" s="97" t="str">
        <f>IF(ISBLANK(G20),"-",VLOOKUP(G20,$AH$8:$CO$31,15))</f>
        <v>-</v>
      </c>
      <c r="H21" s="97" t="str">
        <f>IF(ISBLANK(H20),"-",VLOOKUP(H20,$AH$8:$CO$31,20))</f>
        <v>-</v>
      </c>
      <c r="I21" s="97" t="str">
        <f>IF(ISBLANK(I20),"-",VLOOKUP(I20,$AH$8:$CO$31,25))</f>
        <v>-</v>
      </c>
      <c r="J21" s="97" t="str">
        <f>IF(ISBLANK(J20),"-",VLOOKUP(J20,$AH$8:$CO$31,30))</f>
        <v>-</v>
      </c>
      <c r="K21" s="97" t="str">
        <f>IF(ISBLANK(K20),"-",VLOOKUP(K20,$AH$8:$CO$31,35))</f>
        <v>-</v>
      </c>
      <c r="L21" s="97" t="str">
        <f>IF(ISBLANK(L20),"-",VLOOKUP(L20,$AH$8:$CO$31,40))</f>
        <v>-</v>
      </c>
      <c r="M21" s="97" t="str">
        <f>IF(ISBLANK(M20),"-",VLOOKUP(M20,$AH$8:$CO$31,45))</f>
        <v>-</v>
      </c>
      <c r="N21" s="97" t="str">
        <f>IF(ISBLANK(N20),"-",VLOOKUP(N20,$AH$8:$CO$31,50))</f>
        <v>-</v>
      </c>
      <c r="O21" s="22"/>
      <c r="P21" s="65"/>
      <c r="Q21" s="22">
        <f>SUM(E21:P21)</f>
        <v>0</v>
      </c>
      <c r="R21" s="9"/>
      <c r="S21" s="5"/>
      <c r="T21" s="5"/>
      <c r="U21" s="5"/>
      <c r="V21" s="5"/>
      <c r="W21" s="23">
        <f t="shared" si="14"/>
        <v>0</v>
      </c>
      <c r="X21" s="23">
        <f>Q21+R21+S21+W21</f>
        <v>0</v>
      </c>
      <c r="Y21" s="25">
        <f>RANK($X21,$X$15:$X$65,0)</f>
        <v>1</v>
      </c>
      <c r="Z21" s="21" t="str">
        <f>IF($X21&gt;$AC$26,"BLUE",(IF($X21&gt;$AD$26,"RED",(IF($X21&gt;0,"WHITE","")))))</f>
        <v/>
      </c>
      <c r="AA21" s="88">
        <f>A20</f>
        <v>0</v>
      </c>
      <c r="AB21" s="19"/>
      <c r="AC21" s="6"/>
      <c r="AD21" s="19"/>
      <c r="AE21" s="6"/>
      <c r="AF21" s="6"/>
      <c r="AG21" s="19"/>
      <c r="AH21" s="39" t="s">
        <v>55</v>
      </c>
      <c r="AI21" s="2"/>
      <c r="AJ21" s="2"/>
      <c r="AK21" s="2">
        <v>3142</v>
      </c>
      <c r="AL21" s="10" t="e">
        <f t="shared" ca="1" si="1"/>
        <v>#N/A</v>
      </c>
      <c r="AM21" s="11"/>
      <c r="AN21" s="2"/>
      <c r="AO21" s="2"/>
      <c r="AP21" s="2">
        <v>3142</v>
      </c>
      <c r="AQ21" s="10" t="e">
        <f t="shared" ca="1" si="2"/>
        <v>#N/A</v>
      </c>
      <c r="AR21" s="11"/>
      <c r="AS21" s="2"/>
      <c r="AT21" s="2"/>
      <c r="AU21" s="2">
        <v>3142</v>
      </c>
      <c r="AV21" s="10" t="e">
        <f t="shared" ca="1" si="3"/>
        <v>#N/A</v>
      </c>
      <c r="AW21" s="11"/>
      <c r="AX21" s="2"/>
      <c r="AY21" s="2"/>
      <c r="AZ21" s="2">
        <v>3142</v>
      </c>
      <c r="BA21" s="10" t="e">
        <f t="shared" ca="1" si="4"/>
        <v>#N/A</v>
      </c>
      <c r="BB21" s="11"/>
      <c r="BC21" s="2"/>
      <c r="BD21" s="2"/>
      <c r="BE21" s="2">
        <v>3142</v>
      </c>
      <c r="BF21" s="10" t="e">
        <f t="shared" ca="1" si="5"/>
        <v>#N/A</v>
      </c>
      <c r="BG21" s="11"/>
      <c r="BH21" s="2"/>
      <c r="BI21" s="2"/>
      <c r="BJ21" s="2">
        <v>3142</v>
      </c>
      <c r="BK21" s="10" t="e">
        <f t="shared" ca="1" si="6"/>
        <v>#N/A</v>
      </c>
      <c r="BL21" s="11"/>
      <c r="BM21" s="2"/>
      <c r="BN21" s="2"/>
      <c r="BO21" s="2">
        <v>3142</v>
      </c>
      <c r="BP21" s="10" t="e">
        <f t="shared" ca="1" si="7"/>
        <v>#N/A</v>
      </c>
      <c r="BQ21" s="11"/>
      <c r="BR21" s="2"/>
      <c r="BS21" s="2"/>
      <c r="BT21" s="2">
        <v>3142</v>
      </c>
      <c r="BU21" s="10" t="e">
        <f t="shared" ca="1" si="8"/>
        <v>#N/A</v>
      </c>
      <c r="BV21" s="11"/>
      <c r="BW21" s="2"/>
      <c r="BX21" s="2"/>
      <c r="BY21" s="2">
        <v>3142</v>
      </c>
      <c r="BZ21" s="10" t="e">
        <f t="shared" ca="1" si="9"/>
        <v>#N/A</v>
      </c>
      <c r="CA21" s="11"/>
      <c r="CB21" s="2"/>
      <c r="CC21" s="2"/>
      <c r="CD21" s="2">
        <v>3142</v>
      </c>
      <c r="CE21" s="10" t="e">
        <f t="shared" ca="1" si="0"/>
        <v>#N/A</v>
      </c>
      <c r="CF21" s="11"/>
      <c r="CG21" s="2"/>
      <c r="CH21" s="2"/>
      <c r="CI21" s="2">
        <v>3142</v>
      </c>
      <c r="CJ21" s="10" t="e">
        <f t="shared" ca="1" si="11"/>
        <v>#N/A</v>
      </c>
      <c r="CK21" s="11"/>
      <c r="CL21" s="2"/>
      <c r="CM21" s="2"/>
      <c r="CN21" s="2">
        <v>3142</v>
      </c>
      <c r="CO21" s="10" t="e">
        <f t="shared" ca="1" si="10"/>
        <v>#N/A</v>
      </c>
    </row>
    <row r="22" spans="1:93" ht="14.25">
      <c r="A22" s="5"/>
      <c r="B22" s="5"/>
      <c r="C22" s="5"/>
      <c r="D22" s="3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2"/>
      <c r="P22" s="72"/>
      <c r="Q22" s="41" t="str">
        <f>IF(Q23&gt;0,"-",".")</f>
        <v>.</v>
      </c>
      <c r="R22" s="8"/>
      <c r="S22" s="8"/>
      <c r="T22" s="8"/>
      <c r="U22" s="24"/>
      <c r="V22" s="37"/>
      <c r="W22" s="23"/>
      <c r="X22" s="7"/>
      <c r="Y22" s="25"/>
      <c r="Z22" s="17"/>
      <c r="AA22" s="89"/>
      <c r="AB22" s="85"/>
      <c r="AC22" s="6"/>
      <c r="AD22" s="19"/>
      <c r="AE22" s="6"/>
      <c r="AF22" s="6"/>
      <c r="AG22" s="19"/>
      <c r="AH22" s="39" t="s">
        <v>56</v>
      </c>
      <c r="AI22" s="3"/>
      <c r="AJ22" s="2"/>
      <c r="AK22" s="2">
        <v>3214</v>
      </c>
      <c r="AL22" s="10" t="e">
        <f t="shared" ca="1" si="1"/>
        <v>#N/A</v>
      </c>
      <c r="AM22" s="11"/>
      <c r="AN22" s="3"/>
      <c r="AO22" s="2"/>
      <c r="AP22" s="2">
        <v>3214</v>
      </c>
      <c r="AQ22" s="10" t="e">
        <f t="shared" ca="1" si="2"/>
        <v>#N/A</v>
      </c>
      <c r="AR22" s="11"/>
      <c r="AS22" s="3"/>
      <c r="AT22" s="2"/>
      <c r="AU22" s="2">
        <v>3214</v>
      </c>
      <c r="AV22" s="10" t="e">
        <f t="shared" ca="1" si="3"/>
        <v>#N/A</v>
      </c>
      <c r="AW22" s="11"/>
      <c r="AX22" s="11"/>
      <c r="AY22" s="11"/>
      <c r="AZ22" s="2">
        <v>3214</v>
      </c>
      <c r="BA22" s="10" t="e">
        <f t="shared" ca="1" si="4"/>
        <v>#N/A</v>
      </c>
      <c r="BB22" s="11"/>
      <c r="BC22" s="11"/>
      <c r="BD22" s="11"/>
      <c r="BE22" s="2">
        <v>3214</v>
      </c>
      <c r="BF22" s="10" t="e">
        <f t="shared" ca="1" si="5"/>
        <v>#N/A</v>
      </c>
      <c r="BG22" s="11"/>
      <c r="BH22" s="11"/>
      <c r="BI22" s="11"/>
      <c r="BJ22" s="2">
        <v>3214</v>
      </c>
      <c r="BK22" s="10" t="e">
        <f t="shared" ca="1" si="6"/>
        <v>#N/A</v>
      </c>
      <c r="BL22" s="11"/>
      <c r="BM22" s="11"/>
      <c r="BN22" s="11"/>
      <c r="BO22" s="2">
        <v>3214</v>
      </c>
      <c r="BP22" s="10" t="e">
        <f t="shared" ca="1" si="7"/>
        <v>#N/A</v>
      </c>
      <c r="BQ22" s="11"/>
      <c r="BR22" s="11"/>
      <c r="BS22" s="11"/>
      <c r="BT22" s="2">
        <v>3214</v>
      </c>
      <c r="BU22" s="10" t="e">
        <f t="shared" ca="1" si="8"/>
        <v>#N/A</v>
      </c>
      <c r="BV22" s="11"/>
      <c r="BW22" s="11"/>
      <c r="BX22" s="11"/>
      <c r="BY22" s="2">
        <v>3214</v>
      </c>
      <c r="BZ22" s="10" t="e">
        <f t="shared" ca="1" si="9"/>
        <v>#N/A</v>
      </c>
      <c r="CA22" s="11"/>
      <c r="CB22" s="11"/>
      <c r="CC22" s="11"/>
      <c r="CD22" s="2">
        <v>3214</v>
      </c>
      <c r="CE22" s="10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11"/>
      <c r="CG22" s="11"/>
      <c r="CH22" s="11"/>
      <c r="CI22" s="2">
        <v>3214</v>
      </c>
      <c r="CJ22" s="10" t="e">
        <f t="shared" ca="1" si="11"/>
        <v>#N/A</v>
      </c>
      <c r="CK22" s="11"/>
      <c r="CL22" s="11"/>
      <c r="CM22" s="11"/>
      <c r="CN22" s="2">
        <v>3214</v>
      </c>
      <c r="CO22" s="10" t="e">
        <f t="shared" ca="1" si="10"/>
        <v>#N/A</v>
      </c>
    </row>
    <row r="23" spans="1:93" ht="14.25">
      <c r="A23" s="78"/>
      <c r="B23" s="78"/>
      <c r="C23" s="78"/>
      <c r="D23" s="79"/>
      <c r="E23" s="97" t="str">
        <f>IF(ISBLANK(E22),"-",VLOOKUP(E22,$AH$8:$CO$31,5))</f>
        <v>-</v>
      </c>
      <c r="F23" s="97" t="str">
        <f>IF(ISBLANK(F22),"-",VLOOKUP(F22,$AH$8:$CO$31,10))</f>
        <v>-</v>
      </c>
      <c r="G23" s="97" t="str">
        <f>IF(ISBLANK(G22),"-",VLOOKUP(G22,$AH$8:$CO$31,15))</f>
        <v>-</v>
      </c>
      <c r="H23" s="97" t="str">
        <f>IF(ISBLANK(H22),"-",VLOOKUP(H22,$AH$8:$CO$31,20))</f>
        <v>-</v>
      </c>
      <c r="I23" s="97" t="str">
        <f>IF(ISBLANK(I22),"-",VLOOKUP(I22,$AH$8:$CO$31,25))</f>
        <v>-</v>
      </c>
      <c r="J23" s="97" t="str">
        <f>IF(ISBLANK(J22),"-",VLOOKUP(J22,$AH$8:$CO$31,30))</f>
        <v>-</v>
      </c>
      <c r="K23" s="97" t="str">
        <f>IF(ISBLANK(K22),"-",VLOOKUP(K22,$AH$8:$CO$31,35))</f>
        <v>-</v>
      </c>
      <c r="L23" s="97" t="str">
        <f>IF(ISBLANK(L22),"-",VLOOKUP(L22,$AH$8:$CO$31,40))</f>
        <v>-</v>
      </c>
      <c r="M23" s="97" t="str">
        <f>IF(ISBLANK(M22),"-",VLOOKUP(M22,$AH$8:$CO$31,45))</f>
        <v>-</v>
      </c>
      <c r="N23" s="97" t="str">
        <f>IF(ISBLANK(N22),"-",VLOOKUP(N22,$AH$8:$CO$31,50))</f>
        <v>-</v>
      </c>
      <c r="O23" s="22"/>
      <c r="P23" s="65"/>
      <c r="Q23" s="22">
        <f>SUM(E23:P23)</f>
        <v>0</v>
      </c>
      <c r="R23" s="9"/>
      <c r="S23" s="5"/>
      <c r="T23" s="38"/>
      <c r="U23" s="5"/>
      <c r="V23" s="5"/>
      <c r="W23" s="23">
        <f t="shared" si="14"/>
        <v>0</v>
      </c>
      <c r="X23" s="23">
        <f>Q23+R23+S23+W23</f>
        <v>0</v>
      </c>
      <c r="Y23" s="25">
        <f>RANK($X23,$X$15:$X$65,0)</f>
        <v>1</v>
      </c>
      <c r="Z23" s="21" t="str">
        <f>IF($X23&gt;$AC$26,"BLUE",(IF($X23&gt;$AD$26,"RED",(IF($X23&gt;0,"WHITE","")))))</f>
        <v/>
      </c>
      <c r="AA23" s="88">
        <f>A22</f>
        <v>0</v>
      </c>
      <c r="AB23" s="85"/>
      <c r="AC23" s="115" t="s">
        <v>70</v>
      </c>
      <c r="AD23" s="115"/>
      <c r="AE23" s="85"/>
      <c r="AF23" s="6"/>
      <c r="AG23" s="19"/>
      <c r="AH23" s="39" t="s">
        <v>57</v>
      </c>
      <c r="AI23" s="2"/>
      <c r="AJ23" s="2"/>
      <c r="AK23" s="2">
        <v>3241</v>
      </c>
      <c r="AL23" s="10" t="e">
        <f t="shared" ca="1" si="1"/>
        <v>#N/A</v>
      </c>
      <c r="AM23" s="11"/>
      <c r="AN23" s="2"/>
      <c r="AO23" s="2"/>
      <c r="AP23" s="2">
        <v>3241</v>
      </c>
      <c r="AQ23" s="10" t="e">
        <f t="shared" ca="1" si="2"/>
        <v>#N/A</v>
      </c>
      <c r="AR23" s="11"/>
      <c r="AS23" s="2"/>
      <c r="AT23" s="2"/>
      <c r="AU23" s="2">
        <v>3241</v>
      </c>
      <c r="AV23" s="10" t="e">
        <f t="shared" ca="1" si="3"/>
        <v>#N/A</v>
      </c>
      <c r="AW23" s="11"/>
      <c r="AX23" s="11"/>
      <c r="AY23" s="11"/>
      <c r="AZ23" s="2">
        <v>3241</v>
      </c>
      <c r="BA23" s="10" t="e">
        <f t="shared" ca="1" si="4"/>
        <v>#N/A</v>
      </c>
      <c r="BB23" s="11"/>
      <c r="BC23" s="11"/>
      <c r="BD23" s="11"/>
      <c r="BE23" s="2">
        <v>3241</v>
      </c>
      <c r="BF23" s="10" t="e">
        <f t="shared" ca="1" si="5"/>
        <v>#N/A</v>
      </c>
      <c r="BG23" s="11"/>
      <c r="BH23" s="11"/>
      <c r="BI23" s="11"/>
      <c r="BJ23" s="2">
        <v>3241</v>
      </c>
      <c r="BK23" s="10" t="e">
        <f t="shared" ca="1" si="6"/>
        <v>#N/A</v>
      </c>
      <c r="BL23" s="11"/>
      <c r="BM23" s="11"/>
      <c r="BN23" s="11"/>
      <c r="BO23" s="2">
        <v>3241</v>
      </c>
      <c r="BP23" s="10" t="e">
        <f t="shared" ca="1" si="7"/>
        <v>#N/A</v>
      </c>
      <c r="BQ23" s="11"/>
      <c r="BR23" s="11"/>
      <c r="BS23" s="11"/>
      <c r="BT23" s="2">
        <v>3241</v>
      </c>
      <c r="BU23" s="10" t="e">
        <f t="shared" ca="1" si="8"/>
        <v>#N/A</v>
      </c>
      <c r="BV23" s="11"/>
      <c r="BW23" s="11"/>
      <c r="BX23" s="11"/>
      <c r="BY23" s="2">
        <v>3241</v>
      </c>
      <c r="BZ23" s="10" t="e">
        <f t="shared" ca="1" si="9"/>
        <v>#N/A</v>
      </c>
      <c r="CA23" s="11"/>
      <c r="CB23" s="11"/>
      <c r="CC23" s="11"/>
      <c r="CD23" s="2">
        <v>3241</v>
      </c>
      <c r="CE23" s="10" t="e">
        <f t="shared" ref="CE23:CE31" ca="1" si="15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11"/>
      <c r="CG23" s="11"/>
      <c r="CH23" s="11"/>
      <c r="CI23" s="2">
        <v>3241</v>
      </c>
      <c r="CJ23" s="10" t="e">
        <f t="shared" ca="1" si="11"/>
        <v>#N/A</v>
      </c>
      <c r="CK23" s="11"/>
      <c r="CL23" s="11"/>
      <c r="CM23" s="11"/>
      <c r="CN23" s="2">
        <v>3241</v>
      </c>
      <c r="CO23" s="10" t="e">
        <f t="shared" ca="1" si="10"/>
        <v>#N/A</v>
      </c>
    </row>
    <row r="24" spans="1:93" ht="14.25">
      <c r="A24" s="5"/>
      <c r="B24" s="5"/>
      <c r="C24" s="5"/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62"/>
      <c r="P24" s="72"/>
      <c r="Q24" s="41" t="str">
        <f>IF(Q25&gt;0,"-",".")</f>
        <v>.</v>
      </c>
      <c r="R24" s="8"/>
      <c r="S24" s="8"/>
      <c r="T24" s="8"/>
      <c r="U24" s="24"/>
      <c r="V24" s="37"/>
      <c r="W24" s="23"/>
      <c r="X24" s="7"/>
      <c r="Y24" s="25"/>
      <c r="Z24" s="17"/>
      <c r="AA24" s="89"/>
      <c r="AB24" s="6"/>
      <c r="AC24" s="115" t="s">
        <v>71</v>
      </c>
      <c r="AD24" s="115"/>
      <c r="AE24" s="19"/>
      <c r="AF24" s="6"/>
      <c r="AG24" s="6"/>
      <c r="AH24" s="39" t="s">
        <v>58</v>
      </c>
      <c r="AI24" s="2"/>
      <c r="AJ24" s="2"/>
      <c r="AK24" s="2">
        <v>3412</v>
      </c>
      <c r="AL24" s="10" t="e">
        <f t="shared" ca="1" si="1"/>
        <v>#N/A</v>
      </c>
      <c r="AM24" s="11"/>
      <c r="AN24" s="2"/>
      <c r="AO24" s="2"/>
      <c r="AP24" s="2">
        <v>3412</v>
      </c>
      <c r="AQ24" s="10" t="e">
        <f t="shared" ca="1" si="2"/>
        <v>#N/A</v>
      </c>
      <c r="AR24" s="11"/>
      <c r="AS24" s="2"/>
      <c r="AT24" s="2"/>
      <c r="AU24" s="2">
        <v>3412</v>
      </c>
      <c r="AV24" s="10" t="e">
        <f t="shared" ca="1" si="3"/>
        <v>#N/A</v>
      </c>
      <c r="AW24" s="11"/>
      <c r="AX24" s="11"/>
      <c r="AY24" s="11"/>
      <c r="AZ24" s="2">
        <v>3412</v>
      </c>
      <c r="BA24" s="10" t="e">
        <f t="shared" ca="1" si="4"/>
        <v>#N/A</v>
      </c>
      <c r="BB24" s="11"/>
      <c r="BC24" s="11"/>
      <c r="BD24" s="11"/>
      <c r="BE24" s="2">
        <v>3412</v>
      </c>
      <c r="BF24" s="10" t="e">
        <f t="shared" ca="1" si="5"/>
        <v>#N/A</v>
      </c>
      <c r="BG24" s="11"/>
      <c r="BH24" s="11"/>
      <c r="BI24" s="11"/>
      <c r="BJ24" s="2">
        <v>3412</v>
      </c>
      <c r="BK24" s="10" t="e">
        <f t="shared" ca="1" si="6"/>
        <v>#N/A</v>
      </c>
      <c r="BL24" s="11"/>
      <c r="BM24" s="11"/>
      <c r="BN24" s="11"/>
      <c r="BO24" s="2">
        <v>3412</v>
      </c>
      <c r="BP24" s="10" t="e">
        <f t="shared" ca="1" si="7"/>
        <v>#N/A</v>
      </c>
      <c r="BQ24" s="11"/>
      <c r="BR24" s="11"/>
      <c r="BS24" s="11"/>
      <c r="BT24" s="2">
        <v>3412</v>
      </c>
      <c r="BU24" s="10" t="e">
        <f t="shared" ca="1" si="8"/>
        <v>#N/A</v>
      </c>
      <c r="BV24" s="11"/>
      <c r="BW24" s="11"/>
      <c r="BX24" s="11"/>
      <c r="BY24" s="2">
        <v>3412</v>
      </c>
      <c r="BZ24" s="10" t="e">
        <f t="shared" ca="1" si="9"/>
        <v>#N/A</v>
      </c>
      <c r="CA24" s="11"/>
      <c r="CB24" s="11"/>
      <c r="CC24" s="11"/>
      <c r="CD24" s="2">
        <v>3412</v>
      </c>
      <c r="CE24" s="10" t="e">
        <f t="shared" ca="1" si="15"/>
        <v>#N/A</v>
      </c>
      <c r="CF24" s="11"/>
      <c r="CG24" s="11"/>
      <c r="CH24" s="11"/>
      <c r="CI24" s="2">
        <v>3412</v>
      </c>
      <c r="CJ24" s="10" t="e">
        <f t="shared" ca="1" si="11"/>
        <v>#N/A</v>
      </c>
      <c r="CK24" s="11"/>
      <c r="CL24" s="11"/>
      <c r="CM24" s="11"/>
      <c r="CN24" s="2">
        <v>3412</v>
      </c>
      <c r="CO24" s="10" t="e">
        <f t="shared" ca="1" si="10"/>
        <v>#N/A</v>
      </c>
    </row>
    <row r="25" spans="1:93" ht="15" thickBot="1">
      <c r="A25" s="78"/>
      <c r="B25" s="78"/>
      <c r="C25" s="78"/>
      <c r="D25" s="79"/>
      <c r="E25" s="97" t="str">
        <f>IF(ISBLANK(E24),"-",VLOOKUP(E24,$AH$8:$CO$31,5))</f>
        <v>-</v>
      </c>
      <c r="F25" s="97" t="str">
        <f>IF(ISBLANK(F24),"-",VLOOKUP(F24,$AH$8:$CO$31,10))</f>
        <v>-</v>
      </c>
      <c r="G25" s="97" t="str">
        <f>IF(ISBLANK(G24),"-",VLOOKUP(G24,$AH$8:$CO$31,15))</f>
        <v>-</v>
      </c>
      <c r="H25" s="97" t="str">
        <f>IF(ISBLANK(H24),"-",VLOOKUP(H24,$AH$8:$CO$31,20))</f>
        <v>-</v>
      </c>
      <c r="I25" s="97" t="str">
        <f>IF(ISBLANK(I24),"-",VLOOKUP(I24,$AH$8:$CO$31,25))</f>
        <v>-</v>
      </c>
      <c r="J25" s="97" t="str">
        <f>IF(ISBLANK(J24),"-",VLOOKUP(J24,$AH$8:$CO$31,30))</f>
        <v>-</v>
      </c>
      <c r="K25" s="97" t="str">
        <f>IF(ISBLANK(K24),"-",VLOOKUP(K24,$AH$8:$CO$31,35))</f>
        <v>-</v>
      </c>
      <c r="L25" s="97" t="str">
        <f>IF(ISBLANK(L24),"-",VLOOKUP(L24,$AH$8:$CO$31,40))</f>
        <v>-</v>
      </c>
      <c r="M25" s="97" t="str">
        <f>IF(ISBLANK(M24),"-",VLOOKUP(M24,$AH$8:$CO$31,45))</f>
        <v>-</v>
      </c>
      <c r="N25" s="97" t="str">
        <f>IF(ISBLANK(N24),"-",VLOOKUP(N24,$AH$8:$CO$31,50))</f>
        <v>-</v>
      </c>
      <c r="O25" s="22"/>
      <c r="P25" s="65"/>
      <c r="Q25" s="22">
        <f>SUM(E25:P25)</f>
        <v>0</v>
      </c>
      <c r="R25" s="9"/>
      <c r="S25" s="5"/>
      <c r="T25" s="38"/>
      <c r="U25" s="5"/>
      <c r="V25" s="5"/>
      <c r="W25" s="23">
        <f t="shared" si="14"/>
        <v>0</v>
      </c>
      <c r="X25" s="23">
        <f>Q25+R25+S25+W25</f>
        <v>0</v>
      </c>
      <c r="Y25" s="25">
        <f>RANK($X25,$X$15:$X$65,0)</f>
        <v>1</v>
      </c>
      <c r="Z25" s="21" t="str">
        <f>IF($X25&gt;$AC$26,"BLUE",(IF($X25&gt;$AD$26,"RED",(IF($X25&gt;0,"WHITE","")))))</f>
        <v/>
      </c>
      <c r="AA25" s="88">
        <f>A24</f>
        <v>0</v>
      </c>
      <c r="AB25" s="6"/>
      <c r="AC25" s="95" t="s">
        <v>72</v>
      </c>
      <c r="AD25" s="95" t="s">
        <v>73</v>
      </c>
      <c r="AE25" s="6"/>
      <c r="AF25" s="6"/>
      <c r="AG25" s="6"/>
      <c r="AH25" s="39" t="s">
        <v>59</v>
      </c>
      <c r="AI25" s="2"/>
      <c r="AJ25" s="2"/>
      <c r="AK25" s="2">
        <v>3421</v>
      </c>
      <c r="AL25" s="10" t="e">
        <f t="shared" ca="1" si="1"/>
        <v>#N/A</v>
      </c>
      <c r="AM25" s="11"/>
      <c r="AN25" s="2"/>
      <c r="AO25" s="2"/>
      <c r="AP25" s="2">
        <v>3421</v>
      </c>
      <c r="AQ25" s="10" t="e">
        <f t="shared" ca="1" si="2"/>
        <v>#N/A</v>
      </c>
      <c r="AR25" s="11"/>
      <c r="AS25" s="2"/>
      <c r="AT25" s="2"/>
      <c r="AU25" s="2">
        <v>3421</v>
      </c>
      <c r="AV25" s="10" t="e">
        <f t="shared" ca="1" si="3"/>
        <v>#N/A</v>
      </c>
      <c r="AW25" s="11"/>
      <c r="AX25" s="11"/>
      <c r="AY25" s="11"/>
      <c r="AZ25" s="2">
        <v>3421</v>
      </c>
      <c r="BA25" s="10" t="e">
        <f t="shared" ca="1" si="4"/>
        <v>#N/A</v>
      </c>
      <c r="BB25" s="11"/>
      <c r="BC25" s="11"/>
      <c r="BD25" s="11"/>
      <c r="BE25" s="2">
        <v>3421</v>
      </c>
      <c r="BF25" s="10" t="e">
        <f t="shared" ca="1" si="5"/>
        <v>#N/A</v>
      </c>
      <c r="BG25" s="11"/>
      <c r="BH25" s="11"/>
      <c r="BI25" s="11"/>
      <c r="BJ25" s="2">
        <v>3421</v>
      </c>
      <c r="BK25" s="10" t="e">
        <f t="shared" ca="1" si="6"/>
        <v>#N/A</v>
      </c>
      <c r="BL25" s="11"/>
      <c r="BM25" s="11"/>
      <c r="BN25" s="11"/>
      <c r="BO25" s="2">
        <v>3421</v>
      </c>
      <c r="BP25" s="10" t="e">
        <f t="shared" ca="1" si="7"/>
        <v>#N/A</v>
      </c>
      <c r="BQ25" s="11"/>
      <c r="BR25" s="11"/>
      <c r="BS25" s="11"/>
      <c r="BT25" s="2">
        <v>3421</v>
      </c>
      <c r="BU25" s="10" t="e">
        <f t="shared" ca="1" si="8"/>
        <v>#N/A</v>
      </c>
      <c r="BV25" s="11"/>
      <c r="BW25" s="11"/>
      <c r="BX25" s="11"/>
      <c r="BY25" s="2">
        <v>3421</v>
      </c>
      <c r="BZ25" s="10" t="e">
        <f t="shared" ca="1" si="9"/>
        <v>#N/A</v>
      </c>
      <c r="CA25" s="11"/>
      <c r="CB25" s="11"/>
      <c r="CC25" s="11"/>
      <c r="CD25" s="2">
        <v>3421</v>
      </c>
      <c r="CE25" s="10" t="e">
        <f t="shared" ca="1" si="15"/>
        <v>#N/A</v>
      </c>
      <c r="CF25" s="11"/>
      <c r="CG25" s="11"/>
      <c r="CH25" s="11"/>
      <c r="CI25" s="2">
        <v>3421</v>
      </c>
      <c r="CJ25" s="10" t="e">
        <f t="shared" ca="1" si="11"/>
        <v>#N/A</v>
      </c>
      <c r="CK25" s="11"/>
      <c r="CL25" s="11"/>
      <c r="CM25" s="11"/>
      <c r="CN25" s="2">
        <v>3421</v>
      </c>
      <c r="CO25" s="10" t="e">
        <f t="shared" ca="1" si="10"/>
        <v>#N/A</v>
      </c>
    </row>
    <row r="26" spans="1:93" ht="15" thickBot="1">
      <c r="A26" s="5"/>
      <c r="B26" s="5"/>
      <c r="C26" s="5"/>
      <c r="D26" s="3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62"/>
      <c r="P26" s="72"/>
      <c r="Q26" s="41" t="str">
        <f>IF(Q27&gt;0,"-",".")</f>
        <v>.</v>
      </c>
      <c r="R26" s="8"/>
      <c r="S26" s="8"/>
      <c r="T26" s="8"/>
      <c r="U26" s="24"/>
      <c r="V26" s="37"/>
      <c r="W26" s="23"/>
      <c r="X26" s="7"/>
      <c r="Y26" s="25"/>
      <c r="Z26" s="17"/>
      <c r="AA26" s="89"/>
      <c r="AB26" s="6"/>
      <c r="AC26" s="94"/>
      <c r="AD26" s="94"/>
      <c r="AE26" s="6"/>
      <c r="AF26" s="6"/>
      <c r="AG26" s="6"/>
      <c r="AH26" s="39" t="s">
        <v>60</v>
      </c>
      <c r="AI26" s="2"/>
      <c r="AJ26" s="2"/>
      <c r="AK26" s="2">
        <v>4123</v>
      </c>
      <c r="AL26" s="10" t="e">
        <f t="shared" ca="1" si="1"/>
        <v>#N/A</v>
      </c>
      <c r="AM26" s="11"/>
      <c r="AN26" s="2"/>
      <c r="AO26" s="2"/>
      <c r="AP26" s="2">
        <v>4123</v>
      </c>
      <c r="AQ26" s="10" t="e">
        <f t="shared" ca="1" si="2"/>
        <v>#N/A</v>
      </c>
      <c r="AR26" s="11"/>
      <c r="AS26" s="2"/>
      <c r="AT26" s="2"/>
      <c r="AU26" s="2">
        <v>4123</v>
      </c>
      <c r="AV26" s="10" t="e">
        <f t="shared" ca="1" si="3"/>
        <v>#N/A</v>
      </c>
      <c r="AW26" s="11"/>
      <c r="AX26" s="2"/>
      <c r="AY26" s="2"/>
      <c r="AZ26" s="2">
        <v>4123</v>
      </c>
      <c r="BA26" s="10" t="e">
        <f t="shared" ca="1" si="4"/>
        <v>#N/A</v>
      </c>
      <c r="BB26" s="11"/>
      <c r="BC26" s="2"/>
      <c r="BD26" s="2"/>
      <c r="BE26" s="2">
        <v>4123</v>
      </c>
      <c r="BF26" s="10" t="e">
        <f t="shared" ca="1" si="5"/>
        <v>#N/A</v>
      </c>
      <c r="BG26" s="11"/>
      <c r="BH26" s="2"/>
      <c r="BI26" s="2"/>
      <c r="BJ26" s="2">
        <v>4123</v>
      </c>
      <c r="BK26" s="10" t="e">
        <f t="shared" ca="1" si="6"/>
        <v>#N/A</v>
      </c>
      <c r="BL26" s="11"/>
      <c r="BM26" s="2"/>
      <c r="BN26" s="2"/>
      <c r="BO26" s="2">
        <v>4123</v>
      </c>
      <c r="BP26" s="10" t="e">
        <f t="shared" ca="1" si="7"/>
        <v>#N/A</v>
      </c>
      <c r="BQ26" s="11"/>
      <c r="BR26" s="2"/>
      <c r="BS26" s="2"/>
      <c r="BT26" s="2">
        <v>4123</v>
      </c>
      <c r="BU26" s="10" t="e">
        <f t="shared" ca="1" si="8"/>
        <v>#N/A</v>
      </c>
      <c r="BV26" s="11"/>
      <c r="BW26" s="2"/>
      <c r="BX26" s="2"/>
      <c r="BY26" s="2">
        <v>4123</v>
      </c>
      <c r="BZ26" s="10" t="e">
        <f t="shared" ca="1" si="9"/>
        <v>#N/A</v>
      </c>
      <c r="CA26" s="11"/>
      <c r="CB26" s="2"/>
      <c r="CC26" s="2"/>
      <c r="CD26" s="2">
        <v>4123</v>
      </c>
      <c r="CE26" s="10" t="e">
        <f t="shared" ca="1" si="15"/>
        <v>#N/A</v>
      </c>
      <c r="CF26" s="11"/>
      <c r="CG26" s="2"/>
      <c r="CH26" s="2"/>
      <c r="CI26" s="2">
        <v>4123</v>
      </c>
      <c r="CJ26" s="10" t="e">
        <f t="shared" ca="1" si="11"/>
        <v>#N/A</v>
      </c>
      <c r="CK26" s="11"/>
      <c r="CL26" s="2"/>
      <c r="CM26" s="2"/>
      <c r="CN26" s="2">
        <v>4123</v>
      </c>
      <c r="CO26" s="10" t="e">
        <f t="shared" ca="1" si="10"/>
        <v>#N/A</v>
      </c>
    </row>
    <row r="27" spans="1:93" ht="14.25">
      <c r="A27" s="78"/>
      <c r="B27" s="78"/>
      <c r="C27" s="78"/>
      <c r="D27" s="79"/>
      <c r="E27" s="97" t="str">
        <f>IF(ISBLANK(E26),"-",VLOOKUP(E26,$AH$8:$CO$31,5))</f>
        <v>-</v>
      </c>
      <c r="F27" s="97" t="str">
        <f>IF(ISBLANK(F26),"-",VLOOKUP(F26,$AH$8:$CO$31,10))</f>
        <v>-</v>
      </c>
      <c r="G27" s="97" t="str">
        <f>IF(ISBLANK(G26),"-",VLOOKUP(G26,$AH$8:$CO$31,15))</f>
        <v>-</v>
      </c>
      <c r="H27" s="97" t="str">
        <f>IF(ISBLANK(H26),"-",VLOOKUP(H26,$AH$8:$CO$31,20))</f>
        <v>-</v>
      </c>
      <c r="I27" s="97" t="str">
        <f>IF(ISBLANK(I26),"-",VLOOKUP(I26,$AH$8:$CO$31,25))</f>
        <v>-</v>
      </c>
      <c r="J27" s="97" t="str">
        <f>IF(ISBLANK(J26),"-",VLOOKUP(J26,$AH$8:$CO$31,30))</f>
        <v>-</v>
      </c>
      <c r="K27" s="97" t="str">
        <f>IF(ISBLANK(K26),"-",VLOOKUP(K26,$AH$8:$CO$31,35))</f>
        <v>-</v>
      </c>
      <c r="L27" s="97" t="str">
        <f>IF(ISBLANK(L26),"-",VLOOKUP(L26,$AH$8:$CO$31,40))</f>
        <v>-</v>
      </c>
      <c r="M27" s="97" t="str">
        <f>IF(ISBLANK(M26),"-",VLOOKUP(M26,$AH$8:$CO$31,45))</f>
        <v>-</v>
      </c>
      <c r="N27" s="97" t="str">
        <f>IF(ISBLANK(N26),"-",VLOOKUP(N26,$AH$8:$CO$31,50))</f>
        <v>-</v>
      </c>
      <c r="O27" s="22"/>
      <c r="P27" s="65"/>
      <c r="Q27" s="22">
        <f>SUM(E27:P27)</f>
        <v>0</v>
      </c>
      <c r="R27" s="9"/>
      <c r="S27" s="5"/>
      <c r="T27" s="5"/>
      <c r="U27" s="5"/>
      <c r="V27" s="5"/>
      <c r="W27" s="23">
        <f t="shared" si="14"/>
        <v>0</v>
      </c>
      <c r="X27" s="23">
        <f>Q27+R27+S27+W27</f>
        <v>0</v>
      </c>
      <c r="Y27" s="25">
        <f>RANK($X27,$X$15:$X$65,0)</f>
        <v>1</v>
      </c>
      <c r="Z27" s="21" t="str">
        <f>IF($X27&gt;$AC$26,"BLUE",(IF($X27&gt;$AD$26,"RED",(IF($X27&gt;0,"WHITE","")))))</f>
        <v/>
      </c>
      <c r="AA27" s="88">
        <f>A26</f>
        <v>0</v>
      </c>
      <c r="AB27" s="6"/>
      <c r="AC27" s="6"/>
      <c r="AD27" s="6"/>
      <c r="AE27" s="6"/>
      <c r="AF27" s="6"/>
      <c r="AG27" s="6"/>
      <c r="AH27" s="39" t="s">
        <v>61</v>
      </c>
      <c r="AI27" s="2"/>
      <c r="AJ27" s="2"/>
      <c r="AK27" s="2">
        <v>4132</v>
      </c>
      <c r="AL27" s="10" t="e">
        <f t="shared" ca="1" si="1"/>
        <v>#N/A</v>
      </c>
      <c r="AM27" s="11"/>
      <c r="AN27" s="2"/>
      <c r="AO27" s="2"/>
      <c r="AP27" s="2">
        <v>4132</v>
      </c>
      <c r="AQ27" s="10" t="e">
        <f t="shared" ca="1" si="2"/>
        <v>#N/A</v>
      </c>
      <c r="AR27" s="11"/>
      <c r="AS27" s="2"/>
      <c r="AT27" s="2"/>
      <c r="AU27" s="2">
        <v>4132</v>
      </c>
      <c r="AV27" s="10" t="e">
        <f t="shared" ca="1" si="3"/>
        <v>#N/A</v>
      </c>
      <c r="AW27" s="11"/>
      <c r="AX27" s="2"/>
      <c r="AY27" s="2"/>
      <c r="AZ27" s="2">
        <v>4132</v>
      </c>
      <c r="BA27" s="10" t="e">
        <f t="shared" ca="1" si="4"/>
        <v>#N/A</v>
      </c>
      <c r="BB27" s="11"/>
      <c r="BC27" s="2"/>
      <c r="BD27" s="2"/>
      <c r="BE27" s="2">
        <v>4132</v>
      </c>
      <c r="BF27" s="10" t="e">
        <f t="shared" ca="1" si="5"/>
        <v>#N/A</v>
      </c>
      <c r="BG27" s="11"/>
      <c r="BH27" s="2"/>
      <c r="BI27" s="2"/>
      <c r="BJ27" s="2">
        <v>4132</v>
      </c>
      <c r="BK27" s="10" t="e">
        <f t="shared" ca="1" si="6"/>
        <v>#N/A</v>
      </c>
      <c r="BL27" s="11"/>
      <c r="BM27" s="2"/>
      <c r="BN27" s="2"/>
      <c r="BO27" s="2">
        <v>4132</v>
      </c>
      <c r="BP27" s="10" t="e">
        <f t="shared" ca="1" si="7"/>
        <v>#N/A</v>
      </c>
      <c r="BQ27" s="11"/>
      <c r="BR27" s="2"/>
      <c r="BS27" s="2"/>
      <c r="BT27" s="2">
        <v>4132</v>
      </c>
      <c r="BU27" s="10" t="e">
        <f t="shared" ca="1" si="8"/>
        <v>#N/A</v>
      </c>
      <c r="BV27" s="11"/>
      <c r="BW27" s="2"/>
      <c r="BX27" s="2"/>
      <c r="BY27" s="2">
        <v>4132</v>
      </c>
      <c r="BZ27" s="10" t="e">
        <f t="shared" ca="1" si="9"/>
        <v>#N/A</v>
      </c>
      <c r="CA27" s="11"/>
      <c r="CB27" s="2"/>
      <c r="CC27" s="2"/>
      <c r="CD27" s="2">
        <v>4132</v>
      </c>
      <c r="CE27" s="10" t="e">
        <f t="shared" ca="1" si="15"/>
        <v>#N/A</v>
      </c>
      <c r="CF27" s="11"/>
      <c r="CG27" s="2"/>
      <c r="CH27" s="2"/>
      <c r="CI27" s="2">
        <v>4132</v>
      </c>
      <c r="CJ27" s="10" t="e">
        <f t="shared" ca="1" si="11"/>
        <v>#N/A</v>
      </c>
      <c r="CK27" s="11"/>
      <c r="CL27" s="2"/>
      <c r="CM27" s="2"/>
      <c r="CN27" s="2">
        <v>4132</v>
      </c>
      <c r="CO27" s="10" t="e">
        <f t="shared" ca="1" si="10"/>
        <v>#N/A</v>
      </c>
    </row>
    <row r="28" spans="1:93" ht="14.25">
      <c r="A28" s="5"/>
      <c r="B28" s="5"/>
      <c r="C28" s="5"/>
      <c r="D28" s="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62"/>
      <c r="P28" s="72"/>
      <c r="Q28" s="41" t="str">
        <f>IF(Q29&gt;0,"-",".")</f>
        <v>.</v>
      </c>
      <c r="R28" s="8"/>
      <c r="S28" s="8"/>
      <c r="T28" s="8"/>
      <c r="U28" s="24"/>
      <c r="V28" s="37"/>
      <c r="W28" s="23"/>
      <c r="X28" s="7"/>
      <c r="Y28" s="25"/>
      <c r="Z28" s="17"/>
      <c r="AA28" s="89"/>
      <c r="AB28" s="6"/>
      <c r="AC28" s="6"/>
      <c r="AD28" s="6"/>
      <c r="AE28" s="6"/>
      <c r="AF28" s="6"/>
      <c r="AG28" s="6"/>
      <c r="AH28" s="39" t="s">
        <v>62</v>
      </c>
      <c r="AI28" s="2"/>
      <c r="AJ28" s="2"/>
      <c r="AK28" s="2">
        <v>4213</v>
      </c>
      <c r="AL28" s="10" t="e">
        <f t="shared" ca="1" si="1"/>
        <v>#N/A</v>
      </c>
      <c r="AM28" s="11"/>
      <c r="AN28" s="2"/>
      <c r="AO28" s="2"/>
      <c r="AP28" s="2">
        <v>4213</v>
      </c>
      <c r="AQ28" s="10" t="e">
        <f t="shared" ca="1" si="2"/>
        <v>#N/A</v>
      </c>
      <c r="AR28" s="11"/>
      <c r="AS28" s="2"/>
      <c r="AT28" s="2"/>
      <c r="AU28" s="2">
        <v>4213</v>
      </c>
      <c r="AV28" s="10" t="e">
        <f t="shared" ca="1" si="3"/>
        <v>#N/A</v>
      </c>
      <c r="AW28" s="11"/>
      <c r="AX28" s="2"/>
      <c r="AY28" s="2"/>
      <c r="AZ28" s="2">
        <v>4213</v>
      </c>
      <c r="BA28" s="10" t="e">
        <f t="shared" ca="1" si="4"/>
        <v>#N/A</v>
      </c>
      <c r="BB28" s="11"/>
      <c r="BC28" s="2"/>
      <c r="BD28" s="2"/>
      <c r="BE28" s="2">
        <v>4213</v>
      </c>
      <c r="BF28" s="10" t="e">
        <f t="shared" ca="1" si="5"/>
        <v>#N/A</v>
      </c>
      <c r="BG28" s="11"/>
      <c r="BH28" s="2"/>
      <c r="BI28" s="2"/>
      <c r="BJ28" s="2">
        <v>4213</v>
      </c>
      <c r="BK28" s="10" t="e">
        <f t="shared" ca="1" si="6"/>
        <v>#N/A</v>
      </c>
      <c r="BL28" s="11"/>
      <c r="BM28" s="2"/>
      <c r="BN28" s="2"/>
      <c r="BO28" s="2">
        <v>4213</v>
      </c>
      <c r="BP28" s="10" t="e">
        <f t="shared" ca="1" si="7"/>
        <v>#N/A</v>
      </c>
      <c r="BQ28" s="11"/>
      <c r="BR28" s="2"/>
      <c r="BS28" s="2"/>
      <c r="BT28" s="2">
        <v>4213</v>
      </c>
      <c r="BU28" s="10" t="e">
        <f t="shared" ca="1" si="8"/>
        <v>#N/A</v>
      </c>
      <c r="BV28" s="11"/>
      <c r="BW28" s="2"/>
      <c r="BX28" s="2"/>
      <c r="BY28" s="2">
        <v>4213</v>
      </c>
      <c r="BZ28" s="10" t="e">
        <f t="shared" ca="1" si="9"/>
        <v>#N/A</v>
      </c>
      <c r="CA28" s="11"/>
      <c r="CB28" s="2"/>
      <c r="CC28" s="2"/>
      <c r="CD28" s="2">
        <v>4213</v>
      </c>
      <c r="CE28" s="10" t="e">
        <f t="shared" ca="1" si="15"/>
        <v>#N/A</v>
      </c>
      <c r="CF28" s="11"/>
      <c r="CG28" s="2"/>
      <c r="CH28" s="2"/>
      <c r="CI28" s="2">
        <v>4213</v>
      </c>
      <c r="CJ28" s="10" t="e">
        <f t="shared" ca="1" si="11"/>
        <v>#N/A</v>
      </c>
      <c r="CK28" s="11"/>
      <c r="CL28" s="2"/>
      <c r="CM28" s="2"/>
      <c r="CN28" s="2">
        <v>4213</v>
      </c>
      <c r="CO28" s="10" t="e">
        <f t="shared" ca="1" si="10"/>
        <v>#N/A</v>
      </c>
    </row>
    <row r="29" spans="1:93" ht="14.25">
      <c r="A29" s="78"/>
      <c r="B29" s="78"/>
      <c r="C29" s="78"/>
      <c r="D29" s="96"/>
      <c r="E29" s="97" t="str">
        <f>IF(ISBLANK(E28),"-",VLOOKUP(E28,$AH$8:$CO$31,5))</f>
        <v>-</v>
      </c>
      <c r="F29" s="97" t="str">
        <f>IF(ISBLANK(F28),"-",VLOOKUP(F28,$AH$8:$CO$31,10))</f>
        <v>-</v>
      </c>
      <c r="G29" s="97" t="str">
        <f>IF(ISBLANK(G28),"-",VLOOKUP(G28,$AH$8:$CO$31,15))</f>
        <v>-</v>
      </c>
      <c r="H29" s="97" t="str">
        <f>IF(ISBLANK(H28),"-",VLOOKUP(H28,$AH$8:$CO$31,20))</f>
        <v>-</v>
      </c>
      <c r="I29" s="97" t="str">
        <f>IF(ISBLANK(I28),"-",VLOOKUP(I28,$AH$8:$CO$31,25))</f>
        <v>-</v>
      </c>
      <c r="J29" s="97" t="str">
        <f>IF(ISBLANK(J28),"-",VLOOKUP(J28,$AH$8:$CO$31,30))</f>
        <v>-</v>
      </c>
      <c r="K29" s="97" t="str">
        <f>IF(ISBLANK(K28),"-",VLOOKUP(K28,$AH$8:$CO$31,35))</f>
        <v>-</v>
      </c>
      <c r="L29" s="97" t="str">
        <f>IF(ISBLANK(L28),"-",VLOOKUP(L28,$AH$8:$CO$31,40))</f>
        <v>-</v>
      </c>
      <c r="M29" s="97" t="str">
        <f>IF(ISBLANK(M28),"-",VLOOKUP(M28,$AH$8:$CO$31,45))</f>
        <v>-</v>
      </c>
      <c r="N29" s="97" t="str">
        <f>IF(ISBLANK(N28),"-",VLOOKUP(N28,$AH$8:$CO$31,50))</f>
        <v>-</v>
      </c>
      <c r="O29" s="22"/>
      <c r="P29" s="65"/>
      <c r="Q29" s="22">
        <f>SUM(E29:P29)</f>
        <v>0</v>
      </c>
      <c r="R29" s="9"/>
      <c r="S29" s="5"/>
      <c r="T29" s="5"/>
      <c r="U29" s="5"/>
      <c r="V29" s="5"/>
      <c r="W29" s="23">
        <f t="shared" si="14"/>
        <v>0</v>
      </c>
      <c r="X29" s="23">
        <f>Q29+R29+S29+W29</f>
        <v>0</v>
      </c>
      <c r="Y29" s="25">
        <f>RANK($X29,$X$15:$X$65,0)</f>
        <v>1</v>
      </c>
      <c r="Z29" s="21" t="str">
        <f>IF($X29&gt;$AC$26,"BLUE",(IF($X29&gt;$AD$26,"RED",(IF($X29&gt;0,"WHITE","")))))</f>
        <v/>
      </c>
      <c r="AA29" s="88">
        <f>A28</f>
        <v>0</v>
      </c>
      <c r="AB29" s="6"/>
      <c r="AC29" s="6"/>
      <c r="AD29" s="6"/>
      <c r="AE29" s="6"/>
      <c r="AF29" s="6"/>
      <c r="AG29" s="27"/>
      <c r="AH29" s="39" t="s">
        <v>63</v>
      </c>
      <c r="AI29" s="2"/>
      <c r="AJ29" s="2"/>
      <c r="AK29" s="2">
        <v>4231</v>
      </c>
      <c r="AL29" s="10" t="e">
        <f t="shared" ca="1" si="1"/>
        <v>#N/A</v>
      </c>
      <c r="AM29" s="11"/>
      <c r="AN29" s="2"/>
      <c r="AO29" s="2"/>
      <c r="AP29" s="2">
        <v>4231</v>
      </c>
      <c r="AQ29" s="10" t="e">
        <f t="shared" ca="1" si="2"/>
        <v>#N/A</v>
      </c>
      <c r="AR29" s="11"/>
      <c r="AS29" s="2"/>
      <c r="AT29" s="2"/>
      <c r="AU29" s="2">
        <v>4231</v>
      </c>
      <c r="AV29" s="10" t="e">
        <f t="shared" ca="1" si="3"/>
        <v>#N/A</v>
      </c>
      <c r="AW29" s="11"/>
      <c r="AX29" s="2"/>
      <c r="AY29" s="2"/>
      <c r="AZ29" s="2">
        <v>4231</v>
      </c>
      <c r="BA29" s="10" t="e">
        <f t="shared" ca="1" si="4"/>
        <v>#N/A</v>
      </c>
      <c r="BB29" s="11"/>
      <c r="BC29" s="2"/>
      <c r="BD29" s="2"/>
      <c r="BE29" s="2">
        <v>4231</v>
      </c>
      <c r="BF29" s="10" t="e">
        <f t="shared" ca="1" si="5"/>
        <v>#N/A</v>
      </c>
      <c r="BG29" s="11"/>
      <c r="BH29" s="2"/>
      <c r="BI29" s="2"/>
      <c r="BJ29" s="2">
        <v>4231</v>
      </c>
      <c r="BK29" s="10" t="e">
        <f t="shared" ca="1" si="6"/>
        <v>#N/A</v>
      </c>
      <c r="BL29" s="11"/>
      <c r="BM29" s="2"/>
      <c r="BN29" s="2"/>
      <c r="BO29" s="2">
        <v>4231</v>
      </c>
      <c r="BP29" s="10" t="e">
        <f t="shared" ca="1" si="7"/>
        <v>#N/A</v>
      </c>
      <c r="BQ29" s="11"/>
      <c r="BR29" s="2"/>
      <c r="BS29" s="2"/>
      <c r="BT29" s="2">
        <v>4231</v>
      </c>
      <c r="BU29" s="10" t="e">
        <f t="shared" ca="1" si="8"/>
        <v>#N/A</v>
      </c>
      <c r="BV29" s="11"/>
      <c r="BW29" s="2"/>
      <c r="BX29" s="2"/>
      <c r="BY29" s="2">
        <v>4231</v>
      </c>
      <c r="BZ29" s="10" t="e">
        <f t="shared" ca="1" si="9"/>
        <v>#N/A</v>
      </c>
      <c r="CA29" s="11"/>
      <c r="CB29" s="2"/>
      <c r="CC29" s="2"/>
      <c r="CD29" s="2">
        <v>4231</v>
      </c>
      <c r="CE29" s="10" t="e">
        <f t="shared" ca="1" si="15"/>
        <v>#N/A</v>
      </c>
      <c r="CF29" s="11"/>
      <c r="CG29" s="2"/>
      <c r="CH29" s="2"/>
      <c r="CI29" s="2">
        <v>4231</v>
      </c>
      <c r="CJ29" s="10" t="e">
        <f t="shared" ca="1" si="11"/>
        <v>#N/A</v>
      </c>
      <c r="CK29" s="11"/>
      <c r="CL29" s="2"/>
      <c r="CM29" s="2"/>
      <c r="CN29" s="2">
        <v>4231</v>
      </c>
      <c r="CO29" s="10" t="e">
        <f t="shared" ca="1" si="10"/>
        <v>#N/A</v>
      </c>
    </row>
    <row r="30" spans="1:93" ht="14.25">
      <c r="A30" s="5"/>
      <c r="B30" s="5"/>
      <c r="C30" s="5"/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2"/>
      <c r="P30" s="72"/>
      <c r="Q30" s="41" t="str">
        <f>IF(Q31&gt;0,"-",".")</f>
        <v>.</v>
      </c>
      <c r="R30" s="8"/>
      <c r="S30" s="8"/>
      <c r="T30" s="8"/>
      <c r="U30" s="24"/>
      <c r="V30" s="37"/>
      <c r="W30" s="23"/>
      <c r="X30" s="7"/>
      <c r="Y30" s="25"/>
      <c r="Z30" s="17"/>
      <c r="AA30" s="89"/>
      <c r="AB30" s="6"/>
      <c r="AC30" s="6"/>
      <c r="AD30" s="6"/>
      <c r="AE30" s="6"/>
      <c r="AF30" s="6"/>
      <c r="AG30" s="27"/>
      <c r="AH30" s="39" t="s">
        <v>64</v>
      </c>
      <c r="AI30" s="2"/>
      <c r="AJ30" s="2"/>
      <c r="AK30" s="2">
        <v>4312</v>
      </c>
      <c r="AL30" s="10" t="e">
        <f t="shared" ca="1" si="1"/>
        <v>#N/A</v>
      </c>
      <c r="AM30" s="11"/>
      <c r="AN30" s="2"/>
      <c r="AO30" s="2"/>
      <c r="AP30" s="2">
        <v>4312</v>
      </c>
      <c r="AQ30" s="10" t="e">
        <f t="shared" ca="1" si="2"/>
        <v>#N/A</v>
      </c>
      <c r="AR30" s="11"/>
      <c r="AS30" s="2"/>
      <c r="AT30" s="2"/>
      <c r="AU30" s="2">
        <v>4312</v>
      </c>
      <c r="AV30" s="10" t="e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#N/A</v>
      </c>
      <c r="AW30" s="11"/>
      <c r="AX30" s="2"/>
      <c r="AY30" s="2"/>
      <c r="AZ30" s="2">
        <v>4312</v>
      </c>
      <c r="BA30" s="10" t="e">
        <f t="shared" ca="1" si="4"/>
        <v>#N/A</v>
      </c>
      <c r="BB30" s="11"/>
      <c r="BC30" s="2"/>
      <c r="BD30" s="2"/>
      <c r="BE30" s="2">
        <v>4312</v>
      </c>
      <c r="BF30" s="10" t="e">
        <f t="shared" ca="1" si="5"/>
        <v>#N/A</v>
      </c>
      <c r="BG30" s="11"/>
      <c r="BH30" s="2"/>
      <c r="BI30" s="2"/>
      <c r="BJ30" s="2">
        <v>4312</v>
      </c>
      <c r="BK30" s="10" t="e">
        <f t="shared" ca="1" si="6"/>
        <v>#N/A</v>
      </c>
      <c r="BL30" s="11"/>
      <c r="BM30" s="2"/>
      <c r="BN30" s="2"/>
      <c r="BO30" s="2">
        <v>4312</v>
      </c>
      <c r="BP30" s="10" t="e">
        <f t="shared" ca="1" si="7"/>
        <v>#N/A</v>
      </c>
      <c r="BQ30" s="11"/>
      <c r="BR30" s="2"/>
      <c r="BS30" s="2"/>
      <c r="BT30" s="2">
        <v>4312</v>
      </c>
      <c r="BU30" s="10" t="e">
        <f t="shared" ca="1" si="8"/>
        <v>#N/A</v>
      </c>
      <c r="BV30" s="11"/>
      <c r="BW30" s="2"/>
      <c r="BX30" s="2"/>
      <c r="BY30" s="2">
        <v>4312</v>
      </c>
      <c r="BZ30" s="10" t="e">
        <f t="shared" ca="1" si="9"/>
        <v>#N/A</v>
      </c>
      <c r="CA30" s="11"/>
      <c r="CB30" s="2"/>
      <c r="CC30" s="2"/>
      <c r="CD30" s="2">
        <v>4312</v>
      </c>
      <c r="CE30" s="10" t="e">
        <f t="shared" ca="1" si="15"/>
        <v>#N/A</v>
      </c>
      <c r="CF30" s="11"/>
      <c r="CG30" s="2"/>
      <c r="CH30" s="2"/>
      <c r="CI30" s="2">
        <v>4312</v>
      </c>
      <c r="CJ30" s="10" t="e">
        <f t="shared" ca="1" si="11"/>
        <v>#N/A</v>
      </c>
      <c r="CK30" s="11"/>
      <c r="CL30" s="2"/>
      <c r="CM30" s="2"/>
      <c r="CN30" s="2">
        <v>4312</v>
      </c>
      <c r="CO30" s="10" t="e">
        <f t="shared" ca="1" si="10"/>
        <v>#N/A</v>
      </c>
    </row>
    <row r="31" spans="1:93" ht="14.25">
      <c r="A31" s="78"/>
      <c r="B31" s="78"/>
      <c r="C31" s="78"/>
      <c r="D31" s="79"/>
      <c r="E31" s="97" t="str">
        <f>IF(ISBLANK(E30),"-",VLOOKUP(E30,$AH$8:$CO$31,5))</f>
        <v>-</v>
      </c>
      <c r="F31" s="97" t="str">
        <f>IF(ISBLANK(F30),"-",VLOOKUP(F30,$AH$8:$CO$31,10))</f>
        <v>-</v>
      </c>
      <c r="G31" s="97" t="str">
        <f>IF(ISBLANK(G30),"-",VLOOKUP(G30,$AH$8:$CO$31,15))</f>
        <v>-</v>
      </c>
      <c r="H31" s="97" t="str">
        <f>IF(ISBLANK(H30),"-",VLOOKUP(H30,$AH$8:$CO$31,20))</f>
        <v>-</v>
      </c>
      <c r="I31" s="97" t="str">
        <f>IF(ISBLANK(I30),"-",VLOOKUP(I30,$AH$8:$CO$31,25))</f>
        <v>-</v>
      </c>
      <c r="J31" s="97" t="str">
        <f>IF(ISBLANK(J30),"-",VLOOKUP(J30,$AH$8:$CO$31,30))</f>
        <v>-</v>
      </c>
      <c r="K31" s="97" t="str">
        <f>IF(ISBLANK(K30),"-",VLOOKUP(K30,$AH$8:$CO$31,35))</f>
        <v>-</v>
      </c>
      <c r="L31" s="97" t="str">
        <f>IF(ISBLANK(L30),"-",VLOOKUP(L30,$AH$8:$CO$31,40))</f>
        <v>-</v>
      </c>
      <c r="M31" s="97" t="str">
        <f>IF(ISBLANK(M30),"-",VLOOKUP(M30,$AH$8:$CO$31,45))</f>
        <v>-</v>
      </c>
      <c r="N31" s="97" t="str">
        <f>IF(ISBLANK(N30),"-",VLOOKUP(N30,$AH$8:$CO$31,50))</f>
        <v>-</v>
      </c>
      <c r="O31" s="22"/>
      <c r="P31" s="65"/>
      <c r="Q31" s="22">
        <f>SUM(E31:P31)</f>
        <v>0</v>
      </c>
      <c r="R31" s="9"/>
      <c r="S31" s="5"/>
      <c r="T31" s="38"/>
      <c r="U31" s="5"/>
      <c r="V31" s="5"/>
      <c r="W31" s="23">
        <f t="shared" si="14"/>
        <v>0</v>
      </c>
      <c r="X31" s="23">
        <f>Q31+R31+S31+W31</f>
        <v>0</v>
      </c>
      <c r="Y31" s="25">
        <f>RANK($X31,$X$15:$X$65,0)</f>
        <v>1</v>
      </c>
      <c r="Z31" s="21" t="str">
        <f>IF($X31&gt;$AC$26,"BLUE",(IF($X31&gt;$AD$26,"RED",(IF($X31&gt;0,"WHITE","")))))</f>
        <v/>
      </c>
      <c r="AA31" s="88">
        <f>A30</f>
        <v>0</v>
      </c>
      <c r="AB31" s="6"/>
      <c r="AC31" s="6"/>
      <c r="AD31" s="6"/>
      <c r="AE31" s="6"/>
      <c r="AF31" s="6"/>
      <c r="AG31" s="27"/>
      <c r="AH31" s="39" t="s">
        <v>65</v>
      </c>
      <c r="AI31" s="2"/>
      <c r="AJ31" s="2"/>
      <c r="AK31" s="2">
        <v>4321</v>
      </c>
      <c r="AL31" s="10" t="e">
        <f t="shared" ca="1" si="1"/>
        <v>#N/A</v>
      </c>
      <c r="AM31" s="11"/>
      <c r="AN31" s="2"/>
      <c r="AO31" s="2"/>
      <c r="AP31" s="2">
        <v>4321</v>
      </c>
      <c r="AQ31" s="10" t="e">
        <f t="shared" ca="1" si="2"/>
        <v>#N/A</v>
      </c>
      <c r="AR31" s="11"/>
      <c r="AS31" s="2"/>
      <c r="AT31" s="2"/>
      <c r="AU31" s="2">
        <v>4321</v>
      </c>
      <c r="AV31" s="10" t="e">
        <f t="shared" ca="1" si="3"/>
        <v>#N/A</v>
      </c>
      <c r="AW31" s="11"/>
      <c r="AX31" s="2"/>
      <c r="AY31" s="2"/>
      <c r="AZ31" s="2">
        <v>4321</v>
      </c>
      <c r="BA31" s="10" t="e">
        <f t="shared" ca="1" si="4"/>
        <v>#N/A</v>
      </c>
      <c r="BB31" s="11"/>
      <c r="BC31" s="2"/>
      <c r="BD31" s="2"/>
      <c r="BE31" s="2">
        <v>4321</v>
      </c>
      <c r="BF31" s="10" t="e">
        <f t="shared" ca="1" si="5"/>
        <v>#N/A</v>
      </c>
      <c r="BG31" s="11"/>
      <c r="BH31" s="2"/>
      <c r="BI31" s="2"/>
      <c r="BJ31" s="2">
        <v>4321</v>
      </c>
      <c r="BK31" s="10" t="e">
        <f t="shared" ca="1" si="6"/>
        <v>#N/A</v>
      </c>
      <c r="BL31" s="11"/>
      <c r="BM31" s="2"/>
      <c r="BN31" s="2"/>
      <c r="BO31" s="2">
        <v>4321</v>
      </c>
      <c r="BP31" s="10" t="e">
        <f t="shared" ca="1" si="7"/>
        <v>#N/A</v>
      </c>
      <c r="BQ31" s="11"/>
      <c r="BR31" s="2"/>
      <c r="BS31" s="2"/>
      <c r="BT31" s="2">
        <v>4321</v>
      </c>
      <c r="BU31" s="10" t="e">
        <f t="shared" ca="1" si="8"/>
        <v>#N/A</v>
      </c>
      <c r="BV31" s="11"/>
      <c r="BW31" s="2"/>
      <c r="BX31" s="2"/>
      <c r="BY31" s="2">
        <v>4321</v>
      </c>
      <c r="BZ31" s="10" t="e">
        <f t="shared" ca="1" si="9"/>
        <v>#N/A</v>
      </c>
      <c r="CA31" s="11"/>
      <c r="CB31" s="2"/>
      <c r="CC31" s="2"/>
      <c r="CD31" s="2">
        <v>4321</v>
      </c>
      <c r="CE31" s="10" t="e">
        <f t="shared" ca="1" si="15"/>
        <v>#N/A</v>
      </c>
      <c r="CF31" s="11"/>
      <c r="CG31" s="2"/>
      <c r="CH31" s="2"/>
      <c r="CI31" s="2">
        <v>4321</v>
      </c>
      <c r="CJ31" s="10" t="e">
        <f t="shared" ca="1" si="11"/>
        <v>#N/A</v>
      </c>
      <c r="CK31" s="11"/>
      <c r="CL31" s="2"/>
      <c r="CM31" s="2"/>
      <c r="CN31" s="2">
        <v>4321</v>
      </c>
      <c r="CO31" s="10" t="e">
        <f t="shared" ca="1" si="10"/>
        <v>#N/A</v>
      </c>
    </row>
    <row r="32" spans="1:93" ht="14.25">
      <c r="A32" s="5"/>
      <c r="B32" s="5"/>
      <c r="C32" s="5"/>
      <c r="D32" s="3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2"/>
      <c r="P32" s="72"/>
      <c r="Q32" s="41" t="str">
        <f>IF(Q33&gt;0,"-",".")</f>
        <v>.</v>
      </c>
      <c r="R32" s="8"/>
      <c r="S32" s="8"/>
      <c r="T32" s="8"/>
      <c r="U32" s="24"/>
      <c r="V32" s="37"/>
      <c r="W32" s="23"/>
      <c r="X32" s="7"/>
      <c r="Y32" s="25"/>
      <c r="Z32" s="17"/>
      <c r="AA32" s="89"/>
      <c r="AB32" s="6"/>
      <c r="AC32" s="6"/>
      <c r="AD32" s="6"/>
      <c r="AE32" s="6"/>
      <c r="AF32" s="6"/>
      <c r="AG32" s="27"/>
      <c r="AH32" s="2"/>
      <c r="AI32" s="2"/>
      <c r="AJ32" s="2"/>
      <c r="AK32" s="2"/>
      <c r="AL32" s="2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</row>
    <row r="33" spans="1:93" ht="14.25">
      <c r="A33" s="78"/>
      <c r="B33" s="78"/>
      <c r="C33" s="78"/>
      <c r="D33" s="79"/>
      <c r="E33" s="97" t="str">
        <f>IF(ISBLANK(E32),"-",VLOOKUP(E32,$AH$8:$CO$31,5))</f>
        <v>-</v>
      </c>
      <c r="F33" s="97" t="str">
        <f>IF(ISBLANK(F32),"-",VLOOKUP(F32,$AH$8:$CO$31,10))</f>
        <v>-</v>
      </c>
      <c r="G33" s="97" t="str">
        <f>IF(ISBLANK(G32),"-",VLOOKUP(G32,$AH$8:$CO$31,15))</f>
        <v>-</v>
      </c>
      <c r="H33" s="97" t="str">
        <f>IF(ISBLANK(H32),"-",VLOOKUP(H32,$AH$8:$CO$31,20))</f>
        <v>-</v>
      </c>
      <c r="I33" s="97" t="str">
        <f>IF(ISBLANK(I32),"-",VLOOKUP(I32,$AH$8:$CO$31,25))</f>
        <v>-</v>
      </c>
      <c r="J33" s="97" t="str">
        <f>IF(ISBLANK(J32),"-",VLOOKUP(J32,$AH$8:$CO$31,30))</f>
        <v>-</v>
      </c>
      <c r="K33" s="97" t="str">
        <f>IF(ISBLANK(K32),"-",VLOOKUP(K32,$AH$8:$CO$31,35))</f>
        <v>-</v>
      </c>
      <c r="L33" s="97" t="str">
        <f>IF(ISBLANK(L32),"-",VLOOKUP(L32,$AH$8:$CO$31,40))</f>
        <v>-</v>
      </c>
      <c r="M33" s="97" t="str">
        <f>IF(ISBLANK(M32),"-",VLOOKUP(M32,$AH$8:$CO$31,45))</f>
        <v>-</v>
      </c>
      <c r="N33" s="97" t="str">
        <f>IF(ISBLANK(N32),"-",VLOOKUP(N32,$AH$8:$CO$31,50))</f>
        <v>-</v>
      </c>
      <c r="O33" s="22"/>
      <c r="P33" s="65"/>
      <c r="Q33" s="22">
        <f>SUM(E33:P33)</f>
        <v>0</v>
      </c>
      <c r="R33" s="9"/>
      <c r="S33" s="5"/>
      <c r="T33" s="5"/>
      <c r="U33" s="5"/>
      <c r="V33" s="5"/>
      <c r="W33" s="23">
        <f t="shared" si="14"/>
        <v>0</v>
      </c>
      <c r="X33" s="23">
        <f>Q33+R33+S33+W33</f>
        <v>0</v>
      </c>
      <c r="Y33" s="25">
        <f>RANK($X33,$X$15:$X$65,0)</f>
        <v>1</v>
      </c>
      <c r="Z33" s="21" t="str">
        <f>IF($X33&gt;$AC$26,"BLUE",(IF($X33&gt;$AD$26,"RED",(IF($X33&gt;0,"WHITE","")))))</f>
        <v/>
      </c>
      <c r="AA33" s="88">
        <f>A32</f>
        <v>0</v>
      </c>
      <c r="AB33" s="6"/>
      <c r="AC33" s="6"/>
      <c r="AD33" s="6"/>
      <c r="AE33" s="6"/>
      <c r="AF33" s="6"/>
      <c r="AG33" s="27"/>
      <c r="AH33" s="2"/>
      <c r="AI33" s="2"/>
      <c r="AJ33" s="2"/>
      <c r="AK33" s="2"/>
      <c r="AL33" s="2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</row>
    <row r="34" spans="1:93" ht="14.25">
      <c r="A34" s="5"/>
      <c r="B34" s="5"/>
      <c r="C34" s="5"/>
      <c r="D34" s="3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2"/>
      <c r="P34" s="72"/>
      <c r="Q34" s="41" t="str">
        <f>IF(Q35&gt;0,"-",".")</f>
        <v>.</v>
      </c>
      <c r="R34" s="8"/>
      <c r="S34" s="8"/>
      <c r="T34" s="8"/>
      <c r="U34" s="24"/>
      <c r="V34" s="37"/>
      <c r="W34" s="23"/>
      <c r="X34" s="7"/>
      <c r="Y34" s="25"/>
      <c r="Z34" s="17"/>
      <c r="AA34" s="89"/>
      <c r="AB34" s="6"/>
      <c r="AC34" s="6"/>
      <c r="AD34" s="6"/>
      <c r="AE34" s="6"/>
      <c r="AF34" s="6"/>
      <c r="AG34" s="27"/>
      <c r="AH34" s="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 t="s">
        <v>0</v>
      </c>
      <c r="AU34" s="11"/>
      <c r="AV34" s="11"/>
      <c r="AW34" s="11"/>
      <c r="AX34" s="11"/>
      <c r="AY34" s="11" t="s">
        <v>0</v>
      </c>
      <c r="AZ34" s="11"/>
      <c r="BA34" s="11"/>
      <c r="BB34" s="11"/>
      <c r="BC34" s="11"/>
      <c r="BD34" s="11" t="s">
        <v>0</v>
      </c>
      <c r="BE34" s="11"/>
      <c r="BF34" s="11"/>
      <c r="BG34" s="11"/>
      <c r="BH34" s="11"/>
      <c r="BI34" s="11" t="s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</row>
    <row r="35" spans="1:93" ht="14.25">
      <c r="A35" s="78"/>
      <c r="B35" s="78"/>
      <c r="C35" s="78"/>
      <c r="D35" s="79"/>
      <c r="E35" s="97" t="str">
        <f>IF(ISBLANK(E34),"-",VLOOKUP(E34,$AH$8:$CO$31,5))</f>
        <v>-</v>
      </c>
      <c r="F35" s="97" t="str">
        <f>IF(ISBLANK(F34),"-",VLOOKUP(F34,$AH$8:$CO$31,10))</f>
        <v>-</v>
      </c>
      <c r="G35" s="97" t="str">
        <f>IF(ISBLANK(G34),"-",VLOOKUP(G34,$AH$8:$CO$31,15))</f>
        <v>-</v>
      </c>
      <c r="H35" s="97" t="str">
        <f>IF(ISBLANK(H34),"-",VLOOKUP(H34,$AH$8:$CO$31,20))</f>
        <v>-</v>
      </c>
      <c r="I35" s="97" t="str">
        <f>IF(ISBLANK(I34),"-",VLOOKUP(I34,$AH$8:$CO$31,25))</f>
        <v>-</v>
      </c>
      <c r="J35" s="97" t="str">
        <f>IF(ISBLANK(J34),"-",VLOOKUP(J34,$AH$8:$CO$31,30))</f>
        <v>-</v>
      </c>
      <c r="K35" s="97" t="str">
        <f>IF(ISBLANK(K34),"-",VLOOKUP(K34,$AH$8:$CO$31,35))</f>
        <v>-</v>
      </c>
      <c r="L35" s="97" t="str">
        <f>IF(ISBLANK(L34),"-",VLOOKUP(L34,$AH$8:$CO$31,40))</f>
        <v>-</v>
      </c>
      <c r="M35" s="97" t="str">
        <f>IF(ISBLANK(M34),"-",VLOOKUP(M34,$AH$8:$CO$31,45))</f>
        <v>-</v>
      </c>
      <c r="N35" s="97" t="str">
        <f>IF(ISBLANK(N34),"-",VLOOKUP(N34,$AH$8:$CO$31,50))</f>
        <v>-</v>
      </c>
      <c r="O35" s="22"/>
      <c r="P35" s="65"/>
      <c r="Q35" s="22">
        <f>SUM(E35:P35)</f>
        <v>0</v>
      </c>
      <c r="R35" s="9"/>
      <c r="S35" s="5"/>
      <c r="T35" s="5"/>
      <c r="U35" s="5"/>
      <c r="V35" s="5"/>
      <c r="W35" s="23">
        <f t="shared" si="14"/>
        <v>0</v>
      </c>
      <c r="X35" s="23">
        <f>Q35+R35+S35+W35</f>
        <v>0</v>
      </c>
      <c r="Y35" s="25">
        <f>RANK($X35,$X$15:$X$65,0)</f>
        <v>1</v>
      </c>
      <c r="Z35" s="21" t="str">
        <f>IF($X35&gt;$AC$26,"BLUE",(IF($X35&gt;$AD$26,"RED",(IF($X35&gt;0,"WHITE","")))))</f>
        <v/>
      </c>
      <c r="AA35" s="88">
        <f>A34</f>
        <v>0</v>
      </c>
      <c r="AB35" s="6"/>
      <c r="AC35" s="6"/>
      <c r="AD35" s="6"/>
      <c r="AE35" s="6"/>
      <c r="AF35" s="6"/>
      <c r="AG35" s="27"/>
      <c r="AH35" s="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 t="s">
        <v>10</v>
      </c>
      <c r="AU35" s="11"/>
      <c r="AV35" s="11"/>
      <c r="AW35" s="11"/>
      <c r="AX35" s="11"/>
      <c r="AY35" s="11" t="s">
        <v>11</v>
      </c>
      <c r="AZ35" s="11"/>
      <c r="BA35" s="11"/>
      <c r="BB35" s="11"/>
      <c r="BC35" s="11"/>
      <c r="BD35" s="11" t="s">
        <v>12</v>
      </c>
      <c r="BE35" s="11"/>
      <c r="BF35" s="11"/>
      <c r="BG35" s="11"/>
      <c r="BH35" s="11"/>
      <c r="BI35" s="11" t="s">
        <v>13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</row>
    <row r="36" spans="1:93" ht="14.25">
      <c r="A36" s="5"/>
      <c r="B36" s="5"/>
      <c r="C36" s="5"/>
      <c r="D36" s="3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62"/>
      <c r="P36" s="72"/>
      <c r="Q36" s="41" t="str">
        <f>IF(Q37&gt;0,"-",".")</f>
        <v>.</v>
      </c>
      <c r="R36" s="8"/>
      <c r="S36" s="8"/>
      <c r="T36" s="8"/>
      <c r="U36" s="24"/>
      <c r="V36" s="37"/>
      <c r="W36" s="23"/>
      <c r="X36" s="7"/>
      <c r="Y36" s="25"/>
      <c r="Z36" s="17"/>
      <c r="AA36" s="89"/>
      <c r="AB36" s="6"/>
      <c r="AC36" s="6"/>
      <c r="AD36" s="6"/>
      <c r="AE36" s="6"/>
      <c r="AF36" s="6"/>
      <c r="AG36" s="27"/>
      <c r="AH36" s="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0" t="e">
        <f>TRUNC(RIGHT(M10,4)/1000,0)</f>
        <v>#VALUE!</v>
      </c>
      <c r="AT36" s="10" t="e">
        <f>TRUNC(RIGHT(M10,3)/100,0)</f>
        <v>#VALUE!</v>
      </c>
      <c r="AU36" s="10" t="e">
        <f>TRUNC(RIGHT(M10,2)/10,0)</f>
        <v>#VALUE!</v>
      </c>
      <c r="AV36" s="10" t="e">
        <f>TRUNC(RIGHT(M10,1)/1,0)</f>
        <v>#VALUE!</v>
      </c>
      <c r="AW36" s="11"/>
      <c r="AX36" s="10" t="e">
        <f>TRUNC(RIGHT(N10,4)/1000,0)</f>
        <v>#VALUE!</v>
      </c>
      <c r="AY36" s="10" t="e">
        <f>TRUNC(RIGHT(N10,3)/100,0)</f>
        <v>#VALUE!</v>
      </c>
      <c r="AZ36" s="10" t="e">
        <f>TRUNC(RIGHT(N10,2)/10,0)</f>
        <v>#VALUE!</v>
      </c>
      <c r="BA36" s="10" t="e">
        <f>TRUNC(RIGHT(N10,1)/1,0)</f>
        <v>#VALUE!</v>
      </c>
      <c r="BB36" s="11"/>
      <c r="BC36" s="10" t="e">
        <f>TRUNC(RIGHT(Q10,4)/1000,0)</f>
        <v>#VALUE!</v>
      </c>
      <c r="BD36" s="10" t="e">
        <f>TRUNC(RIGHT(Q10,3)/100,0)</f>
        <v>#VALUE!</v>
      </c>
      <c r="BE36" s="10" t="e">
        <f>TRUNC(RIGHT(Q10,2)/10,0)</f>
        <v>#VALUE!</v>
      </c>
      <c r="BF36" s="10" t="e">
        <f>TRUNC(RIGHT(Q10,1)/1,0)</f>
        <v>#VALUE!</v>
      </c>
      <c r="BG36" s="11"/>
      <c r="BH36" s="10" t="e">
        <f>TRUNC(RIGHT(R10,4)/1000,0)</f>
        <v>#VALUE!</v>
      </c>
      <c r="BI36" s="10" t="e">
        <f>TRUNC(RIGHT(R10,3)/100,0)</f>
        <v>#VALUE!</v>
      </c>
      <c r="BJ36" s="10" t="e">
        <f>TRUNC(RIGHT(R10,2)/10,0)</f>
        <v>#VALUE!</v>
      </c>
      <c r="BK36" s="10" t="e">
        <f>TRUNC(RIGHT(R10,1)/1,0)</f>
        <v>#VALUE!</v>
      </c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</row>
    <row r="37" spans="1:93" ht="14.25">
      <c r="A37" s="78"/>
      <c r="B37" s="78"/>
      <c r="C37" s="78"/>
      <c r="D37" s="79"/>
      <c r="E37" s="97" t="str">
        <f>IF(ISBLANK(E36),"-",VLOOKUP(E36,$AH$8:$CO$31,5))</f>
        <v>-</v>
      </c>
      <c r="F37" s="97" t="str">
        <f>IF(ISBLANK(F36),"-",VLOOKUP(F36,$AH$8:$CO$31,10))</f>
        <v>-</v>
      </c>
      <c r="G37" s="97" t="str">
        <f>IF(ISBLANK(G36),"-",VLOOKUP(G36,$AH$8:$CO$31,15))</f>
        <v>-</v>
      </c>
      <c r="H37" s="97" t="str">
        <f>IF(ISBLANK(H36),"-",VLOOKUP(H36,$AH$8:$CO$31,20))</f>
        <v>-</v>
      </c>
      <c r="I37" s="97" t="str">
        <f>IF(ISBLANK(I36),"-",VLOOKUP(I36,$AH$8:$CO$31,25))</f>
        <v>-</v>
      </c>
      <c r="J37" s="97" t="str">
        <f>IF(ISBLANK(J36),"-",VLOOKUP(J36,$AH$8:$CO$31,30))</f>
        <v>-</v>
      </c>
      <c r="K37" s="97" t="str">
        <f>IF(ISBLANK(K36),"-",VLOOKUP(K36,$AH$8:$CO$31,35))</f>
        <v>-</v>
      </c>
      <c r="L37" s="97" t="str">
        <f>IF(ISBLANK(L36),"-",VLOOKUP(L36,$AH$8:$CO$31,40))</f>
        <v>-</v>
      </c>
      <c r="M37" s="97" t="str">
        <f>IF(ISBLANK(M36),"-",VLOOKUP(M36,$AH$8:$CO$31,45))</f>
        <v>-</v>
      </c>
      <c r="N37" s="97" t="str">
        <f>IF(ISBLANK(N36),"-",VLOOKUP(N36,$AH$8:$CO$31,50))</f>
        <v>-</v>
      </c>
      <c r="O37" s="22"/>
      <c r="P37" s="65"/>
      <c r="Q37" s="22">
        <f>SUM(E37:P37)</f>
        <v>0</v>
      </c>
      <c r="R37" s="9"/>
      <c r="S37" s="5"/>
      <c r="T37" s="5"/>
      <c r="U37" s="5"/>
      <c r="V37" s="5"/>
      <c r="W37" s="23">
        <f t="shared" si="14"/>
        <v>0</v>
      </c>
      <c r="X37" s="23">
        <f>Q37+R37+S37+W37</f>
        <v>0</v>
      </c>
      <c r="Y37" s="25">
        <f>RANK($X37,$X$15:$X$65,0)</f>
        <v>1</v>
      </c>
      <c r="Z37" s="21" t="str">
        <f>IF($X37&gt;$AC$26,"BLUE",(IF($X37&gt;$AD$26,"RED",(IF($X37&gt;0,"WHITE","")))))</f>
        <v/>
      </c>
      <c r="AA37" s="88">
        <f>A36</f>
        <v>0</v>
      </c>
      <c r="AB37" s="6"/>
      <c r="AC37" s="6"/>
      <c r="AD37" s="6"/>
      <c r="AE37" s="6"/>
      <c r="AF37" s="6"/>
      <c r="AG37" s="27"/>
      <c r="AH37" s="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"/>
      <c r="AT37" s="10" t="e">
        <f>TRUNC(RIGHT(M11,3)/100,0)</f>
        <v>#VALUE!</v>
      </c>
      <c r="AU37" s="10" t="e">
        <f>TRUNC(RIGHT(M11,2)/10,0)</f>
        <v>#VALUE!</v>
      </c>
      <c r="AV37" s="10" t="e">
        <f>TRUNC(RIGHT(M11,1)/1,0)</f>
        <v>#VALUE!</v>
      </c>
      <c r="AW37" s="11"/>
      <c r="AX37" s="1"/>
      <c r="AY37" s="10" t="e">
        <f>TRUNC(RIGHT(N11,3)/100,0)</f>
        <v>#VALUE!</v>
      </c>
      <c r="AZ37" s="10" t="e">
        <f>TRUNC(RIGHT(N11,2)/10,0)</f>
        <v>#VALUE!</v>
      </c>
      <c r="BA37" s="10" t="e">
        <f>TRUNC(RIGHT(N11,1)/1,0)</f>
        <v>#VALUE!</v>
      </c>
      <c r="BB37" s="11"/>
      <c r="BC37" s="1"/>
      <c r="BD37" s="10" t="e">
        <f>TRUNC(RIGHT(N11,3)/100,0)</f>
        <v>#VALUE!</v>
      </c>
      <c r="BE37" s="10" t="e">
        <f>TRUNC(RIGHT(N11,2)/10,0)</f>
        <v>#VALUE!</v>
      </c>
      <c r="BF37" s="10" t="e">
        <f>TRUNC(RIGHT(N11,1)/1,0)</f>
        <v>#VALUE!</v>
      </c>
      <c r="BG37" s="11"/>
      <c r="BH37" s="1"/>
      <c r="BI37" s="10" t="e">
        <f>TRUNC(RIGHT(R11,3)/100,0)</f>
        <v>#VALUE!</v>
      </c>
      <c r="BJ37" s="10" t="e">
        <f>TRUNC(RIGHT(R11,2)/10,0)</f>
        <v>#VALUE!</v>
      </c>
      <c r="BK37" s="10" t="e">
        <f>TRUNC(RIGHT(R11,1)/1,0)</f>
        <v>#VALUE!</v>
      </c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</row>
    <row r="38" spans="1:93" ht="14.25">
      <c r="A38" s="5"/>
      <c r="B38" s="5"/>
      <c r="C38" s="5"/>
      <c r="D38" s="3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2"/>
      <c r="P38" s="72"/>
      <c r="Q38" s="41" t="str">
        <f>IF(Q39&gt;0,"-",".")</f>
        <v>.</v>
      </c>
      <c r="R38" s="8"/>
      <c r="S38" s="8"/>
      <c r="T38" s="8"/>
      <c r="U38" s="24"/>
      <c r="V38" s="37"/>
      <c r="W38" s="23"/>
      <c r="X38" s="7"/>
      <c r="Y38" s="25"/>
      <c r="Z38" s="17"/>
      <c r="AA38" s="89"/>
      <c r="AB38" s="6"/>
      <c r="AC38" s="6"/>
      <c r="AD38" s="6"/>
      <c r="AE38" s="6"/>
      <c r="AF38" s="6"/>
      <c r="AG38" s="27"/>
      <c r="AH38" s="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</row>
    <row r="39" spans="1:93" ht="14.25">
      <c r="A39" s="78"/>
      <c r="B39" s="78"/>
      <c r="C39" s="78"/>
      <c r="D39" s="79"/>
      <c r="E39" s="97" t="str">
        <f>IF(ISBLANK(E38),"-",VLOOKUP(E38,$AH$8:$CO$31,5))</f>
        <v>-</v>
      </c>
      <c r="F39" s="97" t="str">
        <f>IF(ISBLANK(F38),"-",VLOOKUP(F38,$AH$8:$CO$31,10))</f>
        <v>-</v>
      </c>
      <c r="G39" s="97" t="str">
        <f>IF(ISBLANK(G38),"-",VLOOKUP(G38,$AH$8:$CO$31,15))</f>
        <v>-</v>
      </c>
      <c r="H39" s="97" t="str">
        <f>IF(ISBLANK(H38),"-",VLOOKUP(H38,$AH$8:$CO$31,20))</f>
        <v>-</v>
      </c>
      <c r="I39" s="97" t="str">
        <f>IF(ISBLANK(I38),"-",VLOOKUP(I38,$AH$8:$CO$31,25))</f>
        <v>-</v>
      </c>
      <c r="J39" s="97" t="str">
        <f>IF(ISBLANK(J38),"-",VLOOKUP(J38,$AH$8:$CO$31,30))</f>
        <v>-</v>
      </c>
      <c r="K39" s="97" t="str">
        <f>IF(ISBLANK(K38),"-",VLOOKUP(K38,$AH$8:$CO$31,35))</f>
        <v>-</v>
      </c>
      <c r="L39" s="97" t="str">
        <f>IF(ISBLANK(L38),"-",VLOOKUP(L38,$AH$8:$CO$31,40))</f>
        <v>-</v>
      </c>
      <c r="M39" s="97" t="str">
        <f>IF(ISBLANK(M38),"-",VLOOKUP(M38,$AH$8:$CO$31,45))</f>
        <v>-</v>
      </c>
      <c r="N39" s="97" t="str">
        <f>IF(ISBLANK(N38),"-",VLOOKUP(N38,$AH$8:$CO$31,50))</f>
        <v>-</v>
      </c>
      <c r="O39" s="22"/>
      <c r="P39" s="65"/>
      <c r="Q39" s="22">
        <f>SUM(E39:P39)</f>
        <v>0</v>
      </c>
      <c r="R39" s="9"/>
      <c r="S39" s="5"/>
      <c r="T39" s="5"/>
      <c r="U39" s="5"/>
      <c r="V39" s="5"/>
      <c r="W39" s="23">
        <f t="shared" si="14"/>
        <v>0</v>
      </c>
      <c r="X39" s="23">
        <f>Q39+R39+S39+W39</f>
        <v>0</v>
      </c>
      <c r="Y39" s="25">
        <f>RANK($X39,$X$15:$X$65,0)</f>
        <v>1</v>
      </c>
      <c r="Z39" s="21" t="str">
        <f>IF($X39&gt;$AC$26,"BLUE",(IF($X39&gt;$AD$26,"RED",(IF($X39&gt;0,"WHITE","")))))</f>
        <v/>
      </c>
      <c r="AA39" s="88">
        <f>A38</f>
        <v>0</v>
      </c>
      <c r="AB39" s="6"/>
      <c r="AC39" s="6"/>
      <c r="AD39" s="6"/>
      <c r="AE39" s="6"/>
      <c r="AF39" s="6"/>
      <c r="AG39" s="27"/>
      <c r="AH39" s="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3" t="s">
        <v>15</v>
      </c>
      <c r="AT39" s="3" t="s">
        <v>16</v>
      </c>
      <c r="AU39" s="3" t="s">
        <v>17</v>
      </c>
      <c r="AV39" s="3" t="s">
        <v>18</v>
      </c>
      <c r="AW39" s="11"/>
      <c r="AX39" s="3" t="s">
        <v>15</v>
      </c>
      <c r="AY39" s="3" t="s">
        <v>16</v>
      </c>
      <c r="AZ39" s="3" t="s">
        <v>17</v>
      </c>
      <c r="BA39" s="3" t="s">
        <v>18</v>
      </c>
      <c r="BB39" s="11"/>
      <c r="BC39" s="3" t="s">
        <v>15</v>
      </c>
      <c r="BD39" s="3" t="s">
        <v>16</v>
      </c>
      <c r="BE39" s="3" t="s">
        <v>17</v>
      </c>
      <c r="BF39" s="3" t="s">
        <v>18</v>
      </c>
      <c r="BG39" s="11"/>
      <c r="BH39" s="3" t="s">
        <v>15</v>
      </c>
      <c r="BI39" s="3" t="s">
        <v>16</v>
      </c>
      <c r="BJ39" s="3" t="s">
        <v>17</v>
      </c>
      <c r="BK39" s="3" t="s">
        <v>18</v>
      </c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</row>
    <row r="40" spans="1:93" ht="14.25">
      <c r="A40" s="5"/>
      <c r="B40" s="5"/>
      <c r="C40" s="5"/>
      <c r="D40" s="3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2"/>
      <c r="P40" s="72"/>
      <c r="Q40" s="41" t="str">
        <f>IF(Q41&gt;0,"-",".")</f>
        <v>.</v>
      </c>
      <c r="R40" s="8"/>
      <c r="S40" s="8"/>
      <c r="T40" s="8"/>
      <c r="U40" s="24"/>
      <c r="V40" s="37"/>
      <c r="W40" s="23"/>
      <c r="X40" s="7"/>
      <c r="Y40" s="25"/>
      <c r="Z40" s="17"/>
      <c r="AA40" s="89"/>
      <c r="AB40" s="6"/>
      <c r="AC40" s="6"/>
      <c r="AD40" s="6"/>
      <c r="AE40" s="6"/>
      <c r="AF40" s="6"/>
      <c r="AG40" s="27"/>
      <c r="AH40" s="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2" t="s">
        <v>20</v>
      </c>
      <c r="AT40" s="2"/>
      <c r="AU40" s="2" t="s">
        <v>21</v>
      </c>
      <c r="AV40" s="12" t="s">
        <v>1</v>
      </c>
      <c r="AW40" s="11"/>
      <c r="AX40" s="2" t="s">
        <v>20</v>
      </c>
      <c r="AY40" s="2"/>
      <c r="AZ40" s="2" t="s">
        <v>21</v>
      </c>
      <c r="BA40" s="12" t="s">
        <v>1</v>
      </c>
      <c r="BB40" s="11"/>
      <c r="BC40" s="2" t="s">
        <v>20</v>
      </c>
      <c r="BD40" s="2"/>
      <c r="BE40" s="2" t="s">
        <v>21</v>
      </c>
      <c r="BF40" s="12" t="s">
        <v>1</v>
      </c>
      <c r="BG40" s="11"/>
      <c r="BH40" s="2" t="s">
        <v>20</v>
      </c>
      <c r="BI40" s="2"/>
      <c r="BJ40" s="2" t="s">
        <v>21</v>
      </c>
      <c r="BK40" s="12" t="s">
        <v>1</v>
      </c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</row>
    <row r="41" spans="1:93" ht="14.25">
      <c r="A41" s="78"/>
      <c r="B41" s="78"/>
      <c r="C41" s="78"/>
      <c r="D41" s="79"/>
      <c r="E41" s="97" t="str">
        <f>IF(ISBLANK(E40),"-",VLOOKUP(E40,$AH$8:$CO$31,5))</f>
        <v>-</v>
      </c>
      <c r="F41" s="97" t="str">
        <f>IF(ISBLANK(F40),"-",VLOOKUP(F40,$AH$8:$CO$31,10))</f>
        <v>-</v>
      </c>
      <c r="G41" s="97" t="str">
        <f>IF(ISBLANK(G40),"-",VLOOKUP(G40,$AH$8:$CO$31,15))</f>
        <v>-</v>
      </c>
      <c r="H41" s="97" t="str">
        <f>IF(ISBLANK(H40),"-",VLOOKUP(H40,$AH$8:$CO$31,20))</f>
        <v>-</v>
      </c>
      <c r="I41" s="97" t="str">
        <f>IF(ISBLANK(I40),"-",VLOOKUP(I40,$AH$8:$CO$31,25))</f>
        <v>-</v>
      </c>
      <c r="J41" s="97" t="str">
        <f>IF(ISBLANK(J40),"-",VLOOKUP(J40,$AH$8:$CO$31,30))</f>
        <v>-</v>
      </c>
      <c r="K41" s="97" t="str">
        <f>IF(ISBLANK(K40),"-",VLOOKUP(K40,$AH$8:$CO$31,35))</f>
        <v>-</v>
      </c>
      <c r="L41" s="97" t="str">
        <f>IF(ISBLANK(L40),"-",VLOOKUP(L40,$AH$8:$CO$31,40))</f>
        <v>-</v>
      </c>
      <c r="M41" s="97" t="str">
        <f>IF(ISBLANK(M40),"-",VLOOKUP(M40,$AH$8:$CO$31,45))</f>
        <v>-</v>
      </c>
      <c r="N41" s="97" t="str">
        <f>IF(ISBLANK(N40),"-",VLOOKUP(N40,$AH$8:$CO$31,50))</f>
        <v>-</v>
      </c>
      <c r="O41" s="22"/>
      <c r="P41" s="65"/>
      <c r="Q41" s="22">
        <f>SUM(E41:P41)</f>
        <v>0</v>
      </c>
      <c r="R41" s="9"/>
      <c r="S41" s="5"/>
      <c r="T41" s="5"/>
      <c r="U41" s="5"/>
      <c r="V41" s="5"/>
      <c r="W41" s="23">
        <f t="shared" si="14"/>
        <v>0</v>
      </c>
      <c r="X41" s="23">
        <f>Q41+R41+S41+W41</f>
        <v>0</v>
      </c>
      <c r="Y41" s="25">
        <f>RANK($X41,$X$15:$X$65,0)</f>
        <v>1</v>
      </c>
      <c r="Z41" s="21" t="str">
        <f>IF($X41&gt;$AC$26,"BLUE",(IF($X41&gt;$AD$26,"RED",(IF($X41&gt;0,"WHITE","")))))</f>
        <v/>
      </c>
      <c r="AA41" s="88">
        <f>A40</f>
        <v>0</v>
      </c>
      <c r="AB41" s="6"/>
      <c r="AC41" s="6"/>
      <c r="AD41" s="6"/>
      <c r="AE41" s="6"/>
      <c r="AF41" s="6"/>
      <c r="AG41" s="6"/>
      <c r="AH41" s="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0" t="e">
        <f>($AL$3*10)+$AJ$3</f>
        <v>#VALUE!</v>
      </c>
      <c r="AT41" s="10">
        <f>$AK$4+$AL$4</f>
        <v>0</v>
      </c>
      <c r="AU41" s="2">
        <v>1234</v>
      </c>
      <c r="AV41" s="10" t="e">
        <f t="shared" ref="AV41:AV64" ca="1" si="16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#N/A</v>
      </c>
      <c r="AW41" s="11"/>
      <c r="AX41" s="10" t="e">
        <f>($AL$3*10)+$AJ$3</f>
        <v>#VALUE!</v>
      </c>
      <c r="AY41" s="10">
        <f>$AK$4+$AL$4</f>
        <v>0</v>
      </c>
      <c r="AZ41" s="2">
        <v>1234</v>
      </c>
      <c r="BA41" s="10" t="e">
        <f t="shared" ref="BA41:BA64" ca="1" si="17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#N/A</v>
      </c>
      <c r="BB41" s="11"/>
      <c r="BC41" s="10" t="e">
        <f>($AL$3*10)+$AJ$3</f>
        <v>#VALUE!</v>
      </c>
      <c r="BD41" s="10">
        <f>$AK$4+$AL$4</f>
        <v>0</v>
      </c>
      <c r="BE41" s="2">
        <v>1234</v>
      </c>
      <c r="BF41" s="10" t="e">
        <f t="shared" ref="BF41:BF64" ca="1" si="18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#N/A</v>
      </c>
      <c r="BG41" s="11"/>
      <c r="BH41" s="10" t="e">
        <f>($AL$3*10)+$AJ$3</f>
        <v>#VALUE!</v>
      </c>
      <c r="BI41" s="10">
        <f>$AK$4+$AL$4</f>
        <v>0</v>
      </c>
      <c r="BJ41" s="2">
        <v>1234</v>
      </c>
      <c r="BK41" s="10" t="e">
        <f t="shared" ref="BK41:BK64" ca="1" si="19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#N/A</v>
      </c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</row>
    <row r="42" spans="1:93" ht="14.25">
      <c r="A42" s="5"/>
      <c r="B42" s="5"/>
      <c r="C42" s="5"/>
      <c r="D42" s="3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62"/>
      <c r="P42" s="72"/>
      <c r="Q42" s="41" t="str">
        <f>IF(Q43&gt;0,"-",".")</f>
        <v>.</v>
      </c>
      <c r="R42" s="8"/>
      <c r="S42" s="8"/>
      <c r="T42" s="8"/>
      <c r="U42" s="24"/>
      <c r="V42" s="37"/>
      <c r="W42" s="23"/>
      <c r="X42" s="7"/>
      <c r="Y42" s="25"/>
      <c r="Z42" s="17"/>
      <c r="AA42" s="89"/>
      <c r="AB42" s="6"/>
      <c r="AC42" s="6"/>
      <c r="AD42" s="6"/>
      <c r="AE42" s="6"/>
      <c r="AF42" s="6"/>
      <c r="AG42" s="6"/>
      <c r="AH42" s="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 t="e">
        <f>($AL$3*10)+$AI$3</f>
        <v>#VALUE!</v>
      </c>
      <c r="AT42" s="10">
        <f>$AJ$4+$AK$4+$AL$4</f>
        <v>0</v>
      </c>
      <c r="AU42" s="2">
        <v>1243</v>
      </c>
      <c r="AV42" s="10" t="e">
        <f t="shared" ca="1" si="16"/>
        <v>#N/A</v>
      </c>
      <c r="AW42" s="11"/>
      <c r="AX42" s="10" t="e">
        <f>($AL$3*10)+$AI$3</f>
        <v>#VALUE!</v>
      </c>
      <c r="AY42" s="10">
        <f>$AJ$4+$AK$4+$AL$4</f>
        <v>0</v>
      </c>
      <c r="AZ42" s="2">
        <v>1243</v>
      </c>
      <c r="BA42" s="10" t="e">
        <f t="shared" ca="1" si="17"/>
        <v>#N/A</v>
      </c>
      <c r="BB42" s="11"/>
      <c r="BC42" s="10" t="e">
        <f>($AL$3*10)+$AI$3</f>
        <v>#VALUE!</v>
      </c>
      <c r="BD42" s="10">
        <f>$AJ$4+$AK$4+$AL$4</f>
        <v>0</v>
      </c>
      <c r="BE42" s="2">
        <v>1243</v>
      </c>
      <c r="BF42" s="10" t="e">
        <f t="shared" ca="1" si="18"/>
        <v>#N/A</v>
      </c>
      <c r="BG42" s="11"/>
      <c r="BH42" s="10" t="e">
        <f>($AL$3*10)+$AI$3</f>
        <v>#VALUE!</v>
      </c>
      <c r="BI42" s="10">
        <f>$AJ$4+$AK$4+$AL$4</f>
        <v>0</v>
      </c>
      <c r="BJ42" s="2">
        <v>1243</v>
      </c>
      <c r="BK42" s="10" t="e">
        <f t="shared" ca="1" si="19"/>
        <v>#N/A</v>
      </c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</row>
    <row r="43" spans="1:93" ht="14.25">
      <c r="A43" s="78"/>
      <c r="B43" s="78"/>
      <c r="C43" s="78"/>
      <c r="D43" s="79"/>
      <c r="E43" s="97" t="str">
        <f>IF(ISBLANK(E42),"-",VLOOKUP(E42,$AH$8:$CO$31,5))</f>
        <v>-</v>
      </c>
      <c r="F43" s="97" t="str">
        <f>IF(ISBLANK(F42),"-",VLOOKUP(F42,$AH$8:$CO$31,10))</f>
        <v>-</v>
      </c>
      <c r="G43" s="97" t="str">
        <f>IF(ISBLANK(G42),"-",VLOOKUP(G42,$AH$8:$CO$31,15))</f>
        <v>-</v>
      </c>
      <c r="H43" s="97" t="str">
        <f>IF(ISBLANK(H42),"-",VLOOKUP(H42,$AH$8:$CO$31,20))</f>
        <v>-</v>
      </c>
      <c r="I43" s="97" t="str">
        <f>IF(ISBLANK(I42),"-",VLOOKUP(I42,$AH$8:$CO$31,25))</f>
        <v>-</v>
      </c>
      <c r="J43" s="97" t="str">
        <f>IF(ISBLANK(J42),"-",VLOOKUP(J42,$AH$8:$CO$31,30))</f>
        <v>-</v>
      </c>
      <c r="K43" s="97" t="str">
        <f>IF(ISBLANK(K42),"-",VLOOKUP(K42,$AH$8:$CO$31,35))</f>
        <v>-</v>
      </c>
      <c r="L43" s="97" t="str">
        <f>IF(ISBLANK(L42),"-",VLOOKUP(L42,$AH$8:$CO$31,40))</f>
        <v>-</v>
      </c>
      <c r="M43" s="97" t="str">
        <f>IF(ISBLANK(M42),"-",VLOOKUP(M42,$AH$8:$CO$31,45))</f>
        <v>-</v>
      </c>
      <c r="N43" s="97" t="str">
        <f>IF(ISBLANK(N42),"-",VLOOKUP(N42,$AH$8:$CO$31,50))</f>
        <v>-</v>
      </c>
      <c r="O43" s="22"/>
      <c r="P43" s="65"/>
      <c r="Q43" s="22">
        <f>SUM(E43:P43)</f>
        <v>0</v>
      </c>
      <c r="R43" s="9"/>
      <c r="S43" s="5"/>
      <c r="T43" s="5"/>
      <c r="U43" s="5"/>
      <c r="V43" s="5"/>
      <c r="W43" s="23">
        <f t="shared" si="14"/>
        <v>0</v>
      </c>
      <c r="X43" s="23">
        <f>Q43+R43+S43+W43</f>
        <v>0</v>
      </c>
      <c r="Y43" s="25">
        <f>RANK($X43,$X$15:$X$65,0)</f>
        <v>1</v>
      </c>
      <c r="Z43" s="21" t="str">
        <f>IF($X43&gt;$AC$26,"BLUE",(IF($X43&gt;$AD$26,"RED",(IF($X43&gt;0,"WHITE","")))))</f>
        <v/>
      </c>
      <c r="AA43" s="88">
        <f>A42</f>
        <v>0</v>
      </c>
      <c r="AB43" s="6"/>
      <c r="AC43" s="6"/>
      <c r="AD43" s="6"/>
      <c r="AE43" s="6"/>
      <c r="AF43" s="6"/>
      <c r="AG43" s="6"/>
      <c r="AH43" s="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0" t="e">
        <f>($AL$3*10)+$AK$3</f>
        <v>#VALUE!</v>
      </c>
      <c r="AT43" s="10">
        <f>$AL$4</f>
        <v>0</v>
      </c>
      <c r="AU43" s="2">
        <v>1324</v>
      </c>
      <c r="AV43" s="10" t="e">
        <f t="shared" ca="1" si="16"/>
        <v>#N/A</v>
      </c>
      <c r="AW43" s="11"/>
      <c r="AX43" s="10" t="e">
        <f>($AL$3*10)+$AK$3</f>
        <v>#VALUE!</v>
      </c>
      <c r="AY43" s="10">
        <f>$AL$4</f>
        <v>0</v>
      </c>
      <c r="AZ43" s="2">
        <v>1324</v>
      </c>
      <c r="BA43" s="10" t="e">
        <f t="shared" ca="1" si="17"/>
        <v>#N/A</v>
      </c>
      <c r="BB43" s="11"/>
      <c r="BC43" s="10" t="e">
        <f>($AL$3*10)+$AK$3</f>
        <v>#VALUE!</v>
      </c>
      <c r="BD43" s="10">
        <f>$AL$4</f>
        <v>0</v>
      </c>
      <c r="BE43" s="2">
        <v>1324</v>
      </c>
      <c r="BF43" s="10" t="e">
        <f t="shared" ca="1" si="18"/>
        <v>#N/A</v>
      </c>
      <c r="BG43" s="11"/>
      <c r="BH43" s="10" t="e">
        <f>($AL$3*10)+$AK$3</f>
        <v>#VALUE!</v>
      </c>
      <c r="BI43" s="10">
        <f>$AL$4</f>
        <v>0</v>
      </c>
      <c r="BJ43" s="2">
        <v>1324</v>
      </c>
      <c r="BK43" s="10" t="e">
        <f t="shared" ca="1" si="19"/>
        <v>#N/A</v>
      </c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</row>
    <row r="44" spans="1:93" ht="14.25">
      <c r="A44" s="5"/>
      <c r="B44" s="5"/>
      <c r="C44" s="5"/>
      <c r="D44" s="3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2"/>
      <c r="P44" s="72"/>
      <c r="Q44" s="41" t="str">
        <f>IF(Q45&gt;0,"-",".")</f>
        <v>.</v>
      </c>
      <c r="R44" s="8"/>
      <c r="S44" s="8"/>
      <c r="T44" s="8"/>
      <c r="U44" s="24"/>
      <c r="V44" s="37"/>
      <c r="W44" s="23"/>
      <c r="X44" s="7"/>
      <c r="Y44" s="25"/>
      <c r="Z44" s="17"/>
      <c r="AA44" s="89"/>
      <c r="AB44" s="6"/>
      <c r="AC44" s="6"/>
      <c r="AD44" s="6"/>
      <c r="AE44" s="6"/>
      <c r="AF44" s="7"/>
      <c r="AG44" s="6"/>
      <c r="AH44" s="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0" t="e">
        <f>($AJ$3*10)+$AL$3</f>
        <v>#VALUE!</v>
      </c>
      <c r="AT44" s="2">
        <v>0</v>
      </c>
      <c r="AU44" s="2">
        <v>1342</v>
      </c>
      <c r="AV44" s="10" t="e">
        <f t="shared" ca="1" si="16"/>
        <v>#N/A</v>
      </c>
      <c r="AW44" s="11"/>
      <c r="AX44" s="10" t="e">
        <f>($AJ$3*10)+$AL$3</f>
        <v>#VALUE!</v>
      </c>
      <c r="AY44" s="2">
        <v>0</v>
      </c>
      <c r="AZ44" s="2">
        <v>1342</v>
      </c>
      <c r="BA44" s="10" t="e">
        <f t="shared" ca="1" si="17"/>
        <v>#N/A</v>
      </c>
      <c r="BB44" s="11"/>
      <c r="BC44" s="10" t="e">
        <f>($AJ$3*10)+$AL$3</f>
        <v>#VALUE!</v>
      </c>
      <c r="BD44" s="2">
        <v>0</v>
      </c>
      <c r="BE44" s="2">
        <v>1342</v>
      </c>
      <c r="BF44" s="10" t="e">
        <f t="shared" ca="1" si="18"/>
        <v>#N/A</v>
      </c>
      <c r="BG44" s="11"/>
      <c r="BH44" s="10" t="e">
        <f>($AJ$3*10)+$AL$3</f>
        <v>#VALUE!</v>
      </c>
      <c r="BI44" s="2">
        <v>0</v>
      </c>
      <c r="BJ44" s="2">
        <v>1342</v>
      </c>
      <c r="BK44" s="10" t="e">
        <f t="shared" ca="1" si="19"/>
        <v>#N/A</v>
      </c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</row>
    <row r="45" spans="1:93" ht="14.25">
      <c r="A45" s="78"/>
      <c r="B45" s="78"/>
      <c r="C45" s="78"/>
      <c r="D45" s="79"/>
      <c r="E45" s="97" t="str">
        <f>IF(ISBLANK(E44),"-",VLOOKUP(E44,$AH$8:$CO$31,5))</f>
        <v>-</v>
      </c>
      <c r="F45" s="97" t="str">
        <f>IF(ISBLANK(F44),"-",VLOOKUP(F44,$AH$8:$CO$31,10))</f>
        <v>-</v>
      </c>
      <c r="G45" s="97" t="str">
        <f>IF(ISBLANK(G44),"-",VLOOKUP(G44,$AH$8:$CO$31,15))</f>
        <v>-</v>
      </c>
      <c r="H45" s="97" t="str">
        <f>IF(ISBLANK(H44),"-",VLOOKUP(H44,$AH$8:$CO$31,20))</f>
        <v>-</v>
      </c>
      <c r="I45" s="97" t="str">
        <f>IF(ISBLANK(I44),"-",VLOOKUP(I44,$AH$8:$CO$31,25))</f>
        <v>-</v>
      </c>
      <c r="J45" s="97" t="str">
        <f>IF(ISBLANK(J44),"-",VLOOKUP(J44,$AH$8:$CO$31,30))</f>
        <v>-</v>
      </c>
      <c r="K45" s="97" t="str">
        <f>IF(ISBLANK(K44),"-",VLOOKUP(K44,$AH$8:$CO$31,35))</f>
        <v>-</v>
      </c>
      <c r="L45" s="97" t="str">
        <f>IF(ISBLANK(L44),"-",VLOOKUP(L44,$AH$8:$CO$31,40))</f>
        <v>-</v>
      </c>
      <c r="M45" s="97" t="str">
        <f>IF(ISBLANK(M44),"-",VLOOKUP(M44,$AH$8:$CO$31,45))</f>
        <v>-</v>
      </c>
      <c r="N45" s="97" t="str">
        <f>IF(ISBLANK(N44),"-",VLOOKUP(N44,$AH$8:$CO$31,50))</f>
        <v>-</v>
      </c>
      <c r="O45" s="22"/>
      <c r="P45" s="65"/>
      <c r="Q45" s="22">
        <f>SUM(E45:P45)</f>
        <v>0</v>
      </c>
      <c r="R45" s="9"/>
      <c r="S45" s="5"/>
      <c r="T45" s="5"/>
      <c r="U45" s="5"/>
      <c r="V45" s="5"/>
      <c r="W45" s="23">
        <f t="shared" si="14"/>
        <v>0</v>
      </c>
      <c r="X45" s="23">
        <f>Q45+R45+S45+W45</f>
        <v>0</v>
      </c>
      <c r="Y45" s="25">
        <f>RANK($X45,$X$15:$X$65,0)</f>
        <v>1</v>
      </c>
      <c r="Z45" s="21" t="str">
        <f>IF($X45&gt;$AC$26,"BLUE",(IF($X45&gt;$AD$26,"RED",(IF($X45&gt;0,"WHITE","")))))</f>
        <v/>
      </c>
      <c r="AA45" s="88">
        <f>A44</f>
        <v>0</v>
      </c>
      <c r="AB45" s="6"/>
      <c r="AC45" s="6"/>
      <c r="AD45" s="6"/>
      <c r="AE45" s="6"/>
      <c r="AF45" s="7"/>
      <c r="AG45" s="6"/>
      <c r="AH45" s="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0" t="e">
        <f>($AJ$3*10)+$AI$3</f>
        <v>#VALUE!</v>
      </c>
      <c r="AT45" s="10">
        <f>$AJ$4</f>
        <v>0</v>
      </c>
      <c r="AU45" s="2">
        <v>1423</v>
      </c>
      <c r="AV45" s="10" t="e">
        <f t="shared" ca="1" si="16"/>
        <v>#N/A</v>
      </c>
      <c r="AW45" s="11"/>
      <c r="AX45" s="10" t="e">
        <f>($AJ$3*10)+$AI$3</f>
        <v>#VALUE!</v>
      </c>
      <c r="AY45" s="10">
        <f>$AJ$4</f>
        <v>0</v>
      </c>
      <c r="AZ45" s="2">
        <v>1423</v>
      </c>
      <c r="BA45" s="10" t="e">
        <f t="shared" ca="1" si="17"/>
        <v>#N/A</v>
      </c>
      <c r="BB45" s="11"/>
      <c r="BC45" s="10" t="e">
        <f>($AJ$3*10)+$AI$3</f>
        <v>#VALUE!</v>
      </c>
      <c r="BD45" s="10">
        <f>$AJ$4</f>
        <v>0</v>
      </c>
      <c r="BE45" s="2">
        <v>1423</v>
      </c>
      <c r="BF45" s="10" t="e">
        <f t="shared" ca="1" si="18"/>
        <v>#N/A</v>
      </c>
      <c r="BG45" s="11"/>
      <c r="BH45" s="10" t="e">
        <f>($AJ$3*10)+$AI$3</f>
        <v>#VALUE!</v>
      </c>
      <c r="BI45" s="10">
        <f>$AJ$4</f>
        <v>0</v>
      </c>
      <c r="BJ45" s="2">
        <v>1423</v>
      </c>
      <c r="BK45" s="10" t="e">
        <f t="shared" ca="1" si="19"/>
        <v>#N/A</v>
      </c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</row>
    <row r="46" spans="1:93" ht="14.25">
      <c r="A46" s="5"/>
      <c r="B46" s="5"/>
      <c r="C46" s="5"/>
      <c r="D46" s="3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62"/>
      <c r="P46" s="72"/>
      <c r="Q46" s="41" t="str">
        <f>IF(Q47&gt;0,"-",".")</f>
        <v>.</v>
      </c>
      <c r="R46" s="8"/>
      <c r="S46" s="8"/>
      <c r="T46" s="8"/>
      <c r="U46" s="24"/>
      <c r="V46" s="37"/>
      <c r="W46" s="23"/>
      <c r="X46" s="7"/>
      <c r="Y46" s="25"/>
      <c r="Z46" s="17"/>
      <c r="AA46" s="89"/>
      <c r="AB46" s="6"/>
      <c r="AC46" s="6"/>
      <c r="AD46" s="6"/>
      <c r="AE46" s="6"/>
      <c r="AF46" s="7"/>
      <c r="AG46" s="6"/>
      <c r="AH46" s="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0" t="e">
        <f>($AJ$3*10)+$AK$3</f>
        <v>#VALUE!</v>
      </c>
      <c r="AT46" s="2">
        <v>0</v>
      </c>
      <c r="AU46" s="2">
        <v>1432</v>
      </c>
      <c r="AV46" s="10" t="e">
        <f t="shared" ca="1" si="16"/>
        <v>#N/A</v>
      </c>
      <c r="AW46" s="11"/>
      <c r="AX46" s="10" t="e">
        <f>($AJ$3*10)+$AK$3</f>
        <v>#VALUE!</v>
      </c>
      <c r="AY46" s="2">
        <v>0</v>
      </c>
      <c r="AZ46" s="2">
        <v>1432</v>
      </c>
      <c r="BA46" s="10" t="e">
        <f t="shared" ca="1" si="17"/>
        <v>#N/A</v>
      </c>
      <c r="BB46" s="11"/>
      <c r="BC46" s="10" t="e">
        <f>($AJ$3*10)+$AK$3</f>
        <v>#VALUE!</v>
      </c>
      <c r="BD46" s="2">
        <v>0</v>
      </c>
      <c r="BE46" s="2">
        <v>1432</v>
      </c>
      <c r="BF46" s="10" t="e">
        <f t="shared" ca="1" si="18"/>
        <v>#N/A</v>
      </c>
      <c r="BG46" s="11"/>
      <c r="BH46" s="10" t="e">
        <f>($AJ$3*10)+$AK$3</f>
        <v>#VALUE!</v>
      </c>
      <c r="BI46" s="2">
        <v>0</v>
      </c>
      <c r="BJ46" s="2">
        <v>1432</v>
      </c>
      <c r="BK46" s="10" t="e">
        <f t="shared" ca="1" si="19"/>
        <v>#N/A</v>
      </c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</row>
    <row r="47" spans="1:93" ht="14.25">
      <c r="A47" s="78"/>
      <c r="B47" s="78"/>
      <c r="C47" s="78"/>
      <c r="D47" s="79"/>
      <c r="E47" s="97" t="str">
        <f>IF(ISBLANK(E46),"-",VLOOKUP(E46,$AH$8:$CO$31,5))</f>
        <v>-</v>
      </c>
      <c r="F47" s="97" t="str">
        <f>IF(ISBLANK(F46),"-",VLOOKUP(F46,$AH$8:$CO$31,10))</f>
        <v>-</v>
      </c>
      <c r="G47" s="97" t="str">
        <f>IF(ISBLANK(G46),"-",VLOOKUP(G46,$AH$8:$CO$31,15))</f>
        <v>-</v>
      </c>
      <c r="H47" s="97" t="str">
        <f>IF(ISBLANK(H46),"-",VLOOKUP(H46,$AH$8:$CO$31,20))</f>
        <v>-</v>
      </c>
      <c r="I47" s="97" t="str">
        <f>IF(ISBLANK(I46),"-",VLOOKUP(I46,$AH$8:$CO$31,25))</f>
        <v>-</v>
      </c>
      <c r="J47" s="97" t="str">
        <f>IF(ISBLANK(J46),"-",VLOOKUP(J46,$AH$8:$CO$31,30))</f>
        <v>-</v>
      </c>
      <c r="K47" s="97" t="str">
        <f>IF(ISBLANK(K46),"-",VLOOKUP(K46,$AH$8:$CO$31,35))</f>
        <v>-</v>
      </c>
      <c r="L47" s="97" t="str">
        <f>IF(ISBLANK(L46),"-",VLOOKUP(L46,$AH$8:$CO$31,40))</f>
        <v>-</v>
      </c>
      <c r="M47" s="97" t="str">
        <f>IF(ISBLANK(M46),"-",VLOOKUP(M46,$AH$8:$CO$31,45))</f>
        <v>-</v>
      </c>
      <c r="N47" s="97" t="str">
        <f>IF(ISBLANK(N46),"-",VLOOKUP(N46,$AH$8:$CO$31,50))</f>
        <v>-</v>
      </c>
      <c r="O47" s="22"/>
      <c r="P47" s="65"/>
      <c r="Q47" s="22">
        <f>SUM(E47:P47)</f>
        <v>0</v>
      </c>
      <c r="R47" s="9"/>
      <c r="S47" s="5"/>
      <c r="T47" s="5"/>
      <c r="U47" s="5"/>
      <c r="V47" s="5"/>
      <c r="W47" s="23">
        <f t="shared" si="14"/>
        <v>0</v>
      </c>
      <c r="X47" s="23">
        <f>Q47+R47+S47+W47</f>
        <v>0</v>
      </c>
      <c r="Y47" s="25">
        <f>RANK($X47,$X$15:$X$65,0)</f>
        <v>1</v>
      </c>
      <c r="Z47" s="21" t="str">
        <f>IF($X47&gt;$AC$26,"BLUE",(IF($X47&gt;$AD$26,"RED",(IF($X47&gt;0,"WHITE","")))))</f>
        <v/>
      </c>
      <c r="AA47" s="88">
        <f>A46</f>
        <v>0</v>
      </c>
      <c r="AB47" s="6"/>
      <c r="AC47" s="6"/>
      <c r="AD47" s="6"/>
      <c r="AE47" s="6"/>
      <c r="AF47" s="7"/>
      <c r="AG47" s="6"/>
      <c r="AH47" s="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0" t="e">
        <f>($AI$3*10)+$AL$3</f>
        <v>#VALUE!</v>
      </c>
      <c r="AT47" s="2">
        <v>0</v>
      </c>
      <c r="AU47" s="2">
        <v>2134</v>
      </c>
      <c r="AV47" s="10" t="e">
        <f t="shared" ca="1" si="16"/>
        <v>#N/A</v>
      </c>
      <c r="AW47" s="11"/>
      <c r="AX47" s="10" t="e">
        <f>($AI$3*10)+$AL$3</f>
        <v>#VALUE!</v>
      </c>
      <c r="AY47" s="2">
        <v>0</v>
      </c>
      <c r="AZ47" s="2">
        <v>2134</v>
      </c>
      <c r="BA47" s="10" t="e">
        <f t="shared" ca="1" si="17"/>
        <v>#N/A</v>
      </c>
      <c r="BB47" s="11"/>
      <c r="BC47" s="10" t="e">
        <f>($AI$3*10)+$AL$3</f>
        <v>#VALUE!</v>
      </c>
      <c r="BD47" s="2">
        <v>0</v>
      </c>
      <c r="BE47" s="2">
        <v>2134</v>
      </c>
      <c r="BF47" s="10" t="e">
        <f t="shared" ca="1" si="18"/>
        <v>#N/A</v>
      </c>
      <c r="BG47" s="11"/>
      <c r="BH47" s="10" t="e">
        <f>($AI$3*10)+$AL$3</f>
        <v>#VALUE!</v>
      </c>
      <c r="BI47" s="2">
        <v>0</v>
      </c>
      <c r="BJ47" s="2">
        <v>2134</v>
      </c>
      <c r="BK47" s="10" t="e">
        <f t="shared" ca="1" si="19"/>
        <v>#N/A</v>
      </c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ht="14.25">
      <c r="A48" s="5"/>
      <c r="B48" s="5"/>
      <c r="C48" s="5"/>
      <c r="D48" s="3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62"/>
      <c r="P48" s="72"/>
      <c r="Q48" s="41" t="str">
        <f>IF(Q49&gt;0,"-",".")</f>
        <v>.</v>
      </c>
      <c r="R48" s="8"/>
      <c r="S48" s="8"/>
      <c r="T48" s="8"/>
      <c r="U48" s="24"/>
      <c r="V48" s="37"/>
      <c r="W48" s="23"/>
      <c r="X48" s="7"/>
      <c r="Y48" s="25"/>
      <c r="Z48" s="17"/>
      <c r="AA48" s="89"/>
      <c r="AB48" s="6"/>
      <c r="AC48" s="6"/>
      <c r="AD48" s="6"/>
      <c r="AE48" s="6"/>
      <c r="AF48" s="7"/>
      <c r="AG48" s="6"/>
      <c r="AH48" s="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0" t="e">
        <f>($AI$3*10)+$AJ$3</f>
        <v>#VALUE!</v>
      </c>
      <c r="AT48" s="2">
        <v>0</v>
      </c>
      <c r="AU48" s="2">
        <v>2143</v>
      </c>
      <c r="AV48" s="10" t="e">
        <f t="shared" ca="1" si="16"/>
        <v>#N/A</v>
      </c>
      <c r="AW48" s="11"/>
      <c r="AX48" s="10" t="e">
        <f>($AI$3*10)+$AJ$3</f>
        <v>#VALUE!</v>
      </c>
      <c r="AY48" s="2">
        <v>0</v>
      </c>
      <c r="AZ48" s="2">
        <v>2143</v>
      </c>
      <c r="BA48" s="10" t="e">
        <f t="shared" ca="1" si="17"/>
        <v>#N/A</v>
      </c>
      <c r="BB48" s="11"/>
      <c r="BC48" s="10" t="e">
        <f>($AI$3*10)+$AJ$3</f>
        <v>#VALUE!</v>
      </c>
      <c r="BD48" s="2">
        <v>0</v>
      </c>
      <c r="BE48" s="2">
        <v>2143</v>
      </c>
      <c r="BF48" s="10" t="e">
        <f t="shared" ca="1" si="18"/>
        <v>#N/A</v>
      </c>
      <c r="BG48" s="11"/>
      <c r="BH48" s="10" t="e">
        <f>($AI$3*10)+$AJ$3</f>
        <v>#VALUE!</v>
      </c>
      <c r="BI48" s="2">
        <v>0</v>
      </c>
      <c r="BJ48" s="2">
        <v>2143</v>
      </c>
      <c r="BK48" s="10" t="e">
        <f t="shared" ca="1" si="19"/>
        <v>#N/A</v>
      </c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</row>
    <row r="49" spans="1:93" ht="14.25">
      <c r="A49" s="78"/>
      <c r="B49" s="78"/>
      <c r="C49" s="78"/>
      <c r="D49" s="79"/>
      <c r="E49" s="97" t="str">
        <f>IF(ISBLANK(E48),"-",VLOOKUP(E48,$AH$8:$CO$31,5))</f>
        <v>-</v>
      </c>
      <c r="F49" s="97" t="str">
        <f>IF(ISBLANK(F48),"-",VLOOKUP(F48,$AH$8:$CO$31,10))</f>
        <v>-</v>
      </c>
      <c r="G49" s="97" t="str">
        <f>IF(ISBLANK(G48),"-",VLOOKUP(G48,$AH$8:$CO$31,15))</f>
        <v>-</v>
      </c>
      <c r="H49" s="97" t="str">
        <f>IF(ISBLANK(H48),"-",VLOOKUP(H48,$AH$8:$CO$31,20))</f>
        <v>-</v>
      </c>
      <c r="I49" s="97" t="str">
        <f>IF(ISBLANK(I48),"-",VLOOKUP(I48,$AH$8:$CO$31,25))</f>
        <v>-</v>
      </c>
      <c r="J49" s="97" t="str">
        <f>IF(ISBLANK(J48),"-",VLOOKUP(J48,$AH$8:$CO$31,30))</f>
        <v>-</v>
      </c>
      <c r="K49" s="97" t="str">
        <f>IF(ISBLANK(K48),"-",VLOOKUP(K48,$AH$8:$CO$31,35))</f>
        <v>-</v>
      </c>
      <c r="L49" s="97" t="str">
        <f>IF(ISBLANK(L48),"-",VLOOKUP(L48,$AH$8:$CO$31,40))</f>
        <v>-</v>
      </c>
      <c r="M49" s="97" t="str">
        <f>IF(ISBLANK(M48),"-",VLOOKUP(M48,$AH$8:$CO$31,45))</f>
        <v>-</v>
      </c>
      <c r="N49" s="97" t="str">
        <f>IF(ISBLANK(N48),"-",VLOOKUP(N48,$AH$8:$CO$31,50))</f>
        <v>-</v>
      </c>
      <c r="O49" s="22"/>
      <c r="P49" s="65"/>
      <c r="Q49" s="22">
        <f>SUM(E49:P49)</f>
        <v>0</v>
      </c>
      <c r="R49" s="9"/>
      <c r="S49" s="5"/>
      <c r="T49" s="5"/>
      <c r="U49" s="5"/>
      <c r="V49" s="5"/>
      <c r="W49" s="23">
        <f t="shared" si="14"/>
        <v>0</v>
      </c>
      <c r="X49" s="23">
        <f>Q49+R49+S49+W49</f>
        <v>0</v>
      </c>
      <c r="Y49" s="25">
        <f>RANK($X49,$X$15:$X$65,0)</f>
        <v>1</v>
      </c>
      <c r="Z49" s="21" t="str">
        <f>IF($X49&gt;$AC$26,"BLUE",(IF($X49&gt;$AD$26,"RED",(IF($X49&gt;0,"WHITE","")))))</f>
        <v/>
      </c>
      <c r="AA49" s="88">
        <f>A48</f>
        <v>0</v>
      </c>
      <c r="AB49" s="6"/>
      <c r="AC49" s="6"/>
      <c r="AD49" s="6"/>
      <c r="AE49" s="6"/>
      <c r="AF49" s="7"/>
      <c r="AG49" s="6"/>
      <c r="AH49" s="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0" t="e">
        <f>($AI$3*10)+$AK$3</f>
        <v>#VALUE!</v>
      </c>
      <c r="AT49" s="2">
        <v>0</v>
      </c>
      <c r="AU49" s="2">
        <v>2314</v>
      </c>
      <c r="AV49" s="10" t="e">
        <f t="shared" ca="1" si="16"/>
        <v>#N/A</v>
      </c>
      <c r="AW49" s="11"/>
      <c r="AX49" s="10" t="e">
        <f>($AI$3*10)+$AK$3</f>
        <v>#VALUE!</v>
      </c>
      <c r="AY49" s="2">
        <v>0</v>
      </c>
      <c r="AZ49" s="2">
        <v>2314</v>
      </c>
      <c r="BA49" s="10" t="e">
        <f t="shared" ca="1" si="17"/>
        <v>#N/A</v>
      </c>
      <c r="BB49" s="11"/>
      <c r="BC49" s="10" t="e">
        <f>($AI$3*10)+$AK$3</f>
        <v>#VALUE!</v>
      </c>
      <c r="BD49" s="2">
        <v>0</v>
      </c>
      <c r="BE49" s="2">
        <v>2314</v>
      </c>
      <c r="BF49" s="10" t="e">
        <f t="shared" ca="1" si="18"/>
        <v>#N/A</v>
      </c>
      <c r="BG49" s="11"/>
      <c r="BH49" s="10" t="e">
        <f>($AI$3*10)+$AK$3</f>
        <v>#VALUE!</v>
      </c>
      <c r="BI49" s="2">
        <v>0</v>
      </c>
      <c r="BJ49" s="2">
        <v>2314</v>
      </c>
      <c r="BK49" s="10" t="e">
        <f t="shared" ca="1" si="19"/>
        <v>#N/A</v>
      </c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</row>
    <row r="50" spans="1:93" ht="14.25">
      <c r="A50" s="5"/>
      <c r="B50" s="5"/>
      <c r="C50" s="5"/>
      <c r="D50" s="3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62"/>
      <c r="P50" s="72"/>
      <c r="Q50" s="41" t="str">
        <f>IF(Q51&gt;0,"-",".")</f>
        <v>.</v>
      </c>
      <c r="R50" s="8"/>
      <c r="S50" s="8"/>
      <c r="T50" s="8"/>
      <c r="U50" s="24"/>
      <c r="V50" s="37"/>
      <c r="W50" s="23"/>
      <c r="X50" s="7"/>
      <c r="Y50" s="25"/>
      <c r="Z50" s="17"/>
      <c r="AA50" s="89"/>
      <c r="AB50" s="6"/>
      <c r="AC50" s="6"/>
      <c r="AD50" s="6"/>
      <c r="AE50" s="6"/>
      <c r="AF50" s="7"/>
      <c r="AG50" s="6"/>
      <c r="AH50" s="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0" t="e">
        <f>($AK$3*10)+$AL$3</f>
        <v>#VALUE!</v>
      </c>
      <c r="AT50" s="2">
        <v>0</v>
      </c>
      <c r="AU50" s="2">
        <v>2341</v>
      </c>
      <c r="AV50" s="10" t="e">
        <f t="shared" ca="1" si="16"/>
        <v>#N/A</v>
      </c>
      <c r="AW50" s="11"/>
      <c r="AX50" s="10" t="e">
        <f>($AK$3*10)+$AL$3</f>
        <v>#VALUE!</v>
      </c>
      <c r="AY50" s="2">
        <v>0</v>
      </c>
      <c r="AZ50" s="2">
        <v>2341</v>
      </c>
      <c r="BA50" s="10" t="e">
        <f t="shared" ca="1" si="17"/>
        <v>#N/A</v>
      </c>
      <c r="BB50" s="11"/>
      <c r="BC50" s="10" t="e">
        <f>($AK$3*10)+$AL$3</f>
        <v>#VALUE!</v>
      </c>
      <c r="BD50" s="2">
        <v>0</v>
      </c>
      <c r="BE50" s="2">
        <v>2341</v>
      </c>
      <c r="BF50" s="10" t="e">
        <f t="shared" ca="1" si="18"/>
        <v>#N/A</v>
      </c>
      <c r="BG50" s="11"/>
      <c r="BH50" s="10" t="e">
        <f>($AK$3*10)+$AL$3</f>
        <v>#VALUE!</v>
      </c>
      <c r="BI50" s="2">
        <v>0</v>
      </c>
      <c r="BJ50" s="2">
        <v>2341</v>
      </c>
      <c r="BK50" s="10" t="e">
        <f t="shared" ca="1" si="19"/>
        <v>#N/A</v>
      </c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</row>
    <row r="51" spans="1:93" ht="14.25">
      <c r="A51" s="78"/>
      <c r="B51" s="78"/>
      <c r="C51" s="78"/>
      <c r="D51" s="79"/>
      <c r="E51" s="97" t="str">
        <f>IF(ISBLANK(E50),"-",VLOOKUP(E50,$AH$8:$CO$31,5))</f>
        <v>-</v>
      </c>
      <c r="F51" s="97" t="str">
        <f>IF(ISBLANK(F50),"-",VLOOKUP(F50,$AH$8:$CO$31,10))</f>
        <v>-</v>
      </c>
      <c r="G51" s="97" t="str">
        <f>IF(ISBLANK(G50),"-",VLOOKUP(G50,$AH$8:$CO$31,15))</f>
        <v>-</v>
      </c>
      <c r="H51" s="97" t="str">
        <f>IF(ISBLANK(H50),"-",VLOOKUP(H50,$AH$8:$CO$31,20))</f>
        <v>-</v>
      </c>
      <c r="I51" s="97" t="str">
        <f>IF(ISBLANK(I50),"-",VLOOKUP(I50,$AH$8:$CO$31,25))</f>
        <v>-</v>
      </c>
      <c r="J51" s="97" t="str">
        <f>IF(ISBLANK(J50),"-",VLOOKUP(J50,$AH$8:$CO$31,30))</f>
        <v>-</v>
      </c>
      <c r="K51" s="97" t="str">
        <f>IF(ISBLANK(K50),"-",VLOOKUP(K50,$AH$8:$CO$31,35))</f>
        <v>-</v>
      </c>
      <c r="L51" s="97" t="str">
        <f>IF(ISBLANK(L50),"-",VLOOKUP(L50,$AH$8:$CO$31,40))</f>
        <v>-</v>
      </c>
      <c r="M51" s="97" t="str">
        <f>IF(ISBLANK(M50),"-",VLOOKUP(M50,$AH$8:$CO$31,45))</f>
        <v>-</v>
      </c>
      <c r="N51" s="97" t="str">
        <f>IF(ISBLANK(N50),"-",VLOOKUP(N50,$AH$8:$CO$31,50))</f>
        <v>-</v>
      </c>
      <c r="O51" s="22"/>
      <c r="P51" s="65"/>
      <c r="Q51" s="22">
        <f>SUM(E51:P51)</f>
        <v>0</v>
      </c>
      <c r="R51" s="9"/>
      <c r="S51" s="5"/>
      <c r="T51" s="5"/>
      <c r="U51" s="5"/>
      <c r="V51" s="5"/>
      <c r="W51" s="23">
        <f t="shared" si="14"/>
        <v>0</v>
      </c>
      <c r="X51" s="23">
        <f>Q51+R51+S51+W51</f>
        <v>0</v>
      </c>
      <c r="Y51" s="25">
        <f>RANK($X51,$X$15:$X$65,0)</f>
        <v>1</v>
      </c>
      <c r="Z51" s="21" t="str">
        <f>IF($X51&gt;$AC$26,"BLUE",(IF($X51&gt;$AD$26,"RED",(IF($X51&gt;0,"WHITE","")))))</f>
        <v/>
      </c>
      <c r="AA51" s="88">
        <f>A50</f>
        <v>0</v>
      </c>
      <c r="AB51" s="6"/>
      <c r="AC51" s="6"/>
      <c r="AD51" s="6"/>
      <c r="AE51" s="6"/>
      <c r="AF51" s="7"/>
      <c r="AG51" s="6"/>
      <c r="AH51" s="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0" t="e">
        <f>($AK$3*10)+$AJ$3</f>
        <v>#VALUE!</v>
      </c>
      <c r="AT51" s="10">
        <f>$AK$4</f>
        <v>0</v>
      </c>
      <c r="AU51" s="2">
        <v>2413</v>
      </c>
      <c r="AV51" s="10" t="e">
        <f t="shared" ca="1" si="16"/>
        <v>#N/A</v>
      </c>
      <c r="AW51" s="11"/>
      <c r="AX51" s="10" t="e">
        <f>($AK$3*10)+$AJ$3</f>
        <v>#VALUE!</v>
      </c>
      <c r="AY51" s="10">
        <f>$AK$4</f>
        <v>0</v>
      </c>
      <c r="AZ51" s="2">
        <v>2413</v>
      </c>
      <c r="BA51" s="10" t="e">
        <f t="shared" ca="1" si="17"/>
        <v>#N/A</v>
      </c>
      <c r="BB51" s="11"/>
      <c r="BC51" s="10" t="e">
        <f>($AK$3*10)+$AJ$3</f>
        <v>#VALUE!</v>
      </c>
      <c r="BD51" s="10">
        <f>$AK$4</f>
        <v>0</v>
      </c>
      <c r="BE51" s="2">
        <v>2413</v>
      </c>
      <c r="BF51" s="10" t="e">
        <f t="shared" ca="1" si="18"/>
        <v>#N/A</v>
      </c>
      <c r="BG51" s="11"/>
      <c r="BH51" s="10" t="e">
        <f>($AK$3*10)+$AJ$3</f>
        <v>#VALUE!</v>
      </c>
      <c r="BI51" s="10">
        <f>$AK$4</f>
        <v>0</v>
      </c>
      <c r="BJ51" s="2">
        <v>2413</v>
      </c>
      <c r="BK51" s="10" t="e">
        <f t="shared" ca="1" si="19"/>
        <v>#N/A</v>
      </c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</row>
    <row r="52" spans="1:93" ht="14.25">
      <c r="A52" s="5"/>
      <c r="B52" s="5"/>
      <c r="C52" s="5"/>
      <c r="D52" s="3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62"/>
      <c r="P52" s="72"/>
      <c r="Q52" s="41" t="str">
        <f>IF(Q53&gt;0,"-",".")</f>
        <v>.</v>
      </c>
      <c r="R52" s="8"/>
      <c r="S52" s="8"/>
      <c r="T52" s="8"/>
      <c r="U52" s="24"/>
      <c r="V52" s="37"/>
      <c r="W52" s="23"/>
      <c r="X52" s="7"/>
      <c r="Y52" s="25"/>
      <c r="Z52" s="17"/>
      <c r="AA52" s="89"/>
      <c r="AB52" s="6"/>
      <c r="AC52" s="6"/>
      <c r="AD52" s="6"/>
      <c r="AE52" s="6"/>
      <c r="AF52" s="7"/>
      <c r="AG52" s="6"/>
      <c r="AH52" s="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0" t="e">
        <f>($AK$3*10)+$AI$3</f>
        <v>#VALUE!</v>
      </c>
      <c r="AT52" s="10">
        <f>$AJ$4+$AK$4</f>
        <v>0</v>
      </c>
      <c r="AU52" s="2">
        <v>2431</v>
      </c>
      <c r="AV52" s="10" t="e">
        <f t="shared" ca="1" si="16"/>
        <v>#N/A</v>
      </c>
      <c r="AW52" s="11"/>
      <c r="AX52" s="10" t="e">
        <f>($AK$3*10)+$AI$3</f>
        <v>#VALUE!</v>
      </c>
      <c r="AY52" s="10">
        <f>$AJ$4+$AK$4</f>
        <v>0</v>
      </c>
      <c r="AZ52" s="2">
        <v>2431</v>
      </c>
      <c r="BA52" s="10" t="e">
        <f t="shared" ca="1" si="17"/>
        <v>#N/A</v>
      </c>
      <c r="BB52" s="11"/>
      <c r="BC52" s="10" t="e">
        <f>($AK$3*10)+$AI$3</f>
        <v>#VALUE!</v>
      </c>
      <c r="BD52" s="10">
        <f>$AJ$4+$AK$4</f>
        <v>0</v>
      </c>
      <c r="BE52" s="2">
        <v>2431</v>
      </c>
      <c r="BF52" s="10" t="e">
        <f t="shared" ca="1" si="18"/>
        <v>#N/A</v>
      </c>
      <c r="BG52" s="11"/>
      <c r="BH52" s="10" t="e">
        <f>($AK$3*10)+$AI$3</f>
        <v>#VALUE!</v>
      </c>
      <c r="BI52" s="10">
        <f>$AJ$4+$AK$4</f>
        <v>0</v>
      </c>
      <c r="BJ52" s="2">
        <v>2431</v>
      </c>
      <c r="BK52" s="10" t="e">
        <f t="shared" ca="1" si="19"/>
        <v>#N/A</v>
      </c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</row>
    <row r="53" spans="1:93" ht="14.25">
      <c r="A53" s="78"/>
      <c r="B53" s="78"/>
      <c r="C53" s="78"/>
      <c r="D53" s="79"/>
      <c r="E53" s="97" t="str">
        <f>IF(ISBLANK(E52),"-",VLOOKUP(E52,$AH$8:$CO$31,5))</f>
        <v>-</v>
      </c>
      <c r="F53" s="97" t="str">
        <f>IF(ISBLANK(F52),"-",VLOOKUP(F52,$AH$8:$CO$31,10))</f>
        <v>-</v>
      </c>
      <c r="G53" s="97" t="str">
        <f>IF(ISBLANK(G52),"-",VLOOKUP(G52,$AH$8:$CO$31,15))</f>
        <v>-</v>
      </c>
      <c r="H53" s="97" t="str">
        <f>IF(ISBLANK(H52),"-",VLOOKUP(H52,$AH$8:$CO$31,20))</f>
        <v>-</v>
      </c>
      <c r="I53" s="97" t="str">
        <f>IF(ISBLANK(I52),"-",VLOOKUP(I52,$AH$8:$CO$31,25))</f>
        <v>-</v>
      </c>
      <c r="J53" s="97" t="str">
        <f>IF(ISBLANK(J52),"-",VLOOKUP(J52,$AH$8:$CO$31,30))</f>
        <v>-</v>
      </c>
      <c r="K53" s="97" t="str">
        <f>IF(ISBLANK(K52),"-",VLOOKUP(K52,$AH$8:$CO$31,35))</f>
        <v>-</v>
      </c>
      <c r="L53" s="97" t="str">
        <f>IF(ISBLANK(L52),"-",VLOOKUP(L52,$AH$8:$CO$31,40))</f>
        <v>-</v>
      </c>
      <c r="M53" s="97" t="str">
        <f>IF(ISBLANK(M52),"-",VLOOKUP(M52,$AH$8:$CO$31,45))</f>
        <v>-</v>
      </c>
      <c r="N53" s="97" t="str">
        <f>IF(ISBLANK(N52),"-",VLOOKUP(N52,$AH$8:$CO$31,50))</f>
        <v>-</v>
      </c>
      <c r="O53" s="22"/>
      <c r="P53" s="65"/>
      <c r="Q53" s="22">
        <f>SUM(E53:P53)</f>
        <v>0</v>
      </c>
      <c r="R53" s="9"/>
      <c r="S53" s="5"/>
      <c r="T53" s="38"/>
      <c r="U53" s="5"/>
      <c r="V53" s="5"/>
      <c r="W53" s="23">
        <f t="shared" si="14"/>
        <v>0</v>
      </c>
      <c r="X53" s="23">
        <f>Q53+R53+S53+W53</f>
        <v>0</v>
      </c>
      <c r="Y53" s="25">
        <f>RANK($X53,$X$15:$X$65,0)</f>
        <v>1</v>
      </c>
      <c r="Z53" s="21" t="str">
        <f>IF($X53&gt;$AC$26,"BLUE",(IF($X53&gt;$AD$26,"RED",(IF($X53&gt;0,"WHITE","")))))</f>
        <v/>
      </c>
      <c r="AA53" s="88">
        <f>A52</f>
        <v>0</v>
      </c>
      <c r="AB53" s="6"/>
      <c r="AC53" s="6"/>
      <c r="AD53" s="6"/>
      <c r="AE53" s="6"/>
      <c r="AF53" s="7"/>
      <c r="AG53" s="6"/>
      <c r="AH53" s="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2"/>
      <c r="AT53" s="2"/>
      <c r="AU53" s="2">
        <v>3124</v>
      </c>
      <c r="AV53" s="10" t="e">
        <f t="shared" ca="1" si="16"/>
        <v>#N/A</v>
      </c>
      <c r="AW53" s="11"/>
      <c r="AX53" s="2"/>
      <c r="AY53" s="2"/>
      <c r="AZ53" s="2">
        <v>3124</v>
      </c>
      <c r="BA53" s="10" t="e">
        <f t="shared" ca="1" si="17"/>
        <v>#N/A</v>
      </c>
      <c r="BB53" s="11"/>
      <c r="BC53" s="2"/>
      <c r="BD53" s="2"/>
      <c r="BE53" s="2">
        <v>3124</v>
      </c>
      <c r="BF53" s="10" t="e">
        <f t="shared" ca="1" si="18"/>
        <v>#N/A</v>
      </c>
      <c r="BG53" s="11"/>
      <c r="BH53" s="2"/>
      <c r="BI53" s="2"/>
      <c r="BJ53" s="2">
        <v>3124</v>
      </c>
      <c r="BK53" s="10" t="e">
        <f t="shared" ca="1" si="19"/>
        <v>#N/A</v>
      </c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</row>
    <row r="54" spans="1:93" ht="14.25">
      <c r="A54" s="5"/>
      <c r="B54" s="5"/>
      <c r="C54" s="5"/>
      <c r="D54" s="3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62"/>
      <c r="P54" s="72"/>
      <c r="Q54" s="41" t="str">
        <f>IF(Q55&gt;0,"-",".")</f>
        <v>.</v>
      </c>
      <c r="R54" s="8"/>
      <c r="S54" s="8"/>
      <c r="T54" s="8"/>
      <c r="U54" s="24"/>
      <c r="V54" s="37"/>
      <c r="W54" s="23"/>
      <c r="X54" s="7"/>
      <c r="Y54" s="25"/>
      <c r="Z54" s="17"/>
      <c r="AA54" s="89"/>
      <c r="AB54" s="6"/>
      <c r="AC54" s="6"/>
      <c r="AD54" s="6"/>
      <c r="AE54" s="6"/>
      <c r="AF54" s="7"/>
      <c r="AG54" s="6"/>
      <c r="AH54" s="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"/>
      <c r="AT54" s="2"/>
      <c r="AU54" s="2">
        <v>3142</v>
      </c>
      <c r="AV54" s="10" t="e">
        <f t="shared" ca="1" si="16"/>
        <v>#N/A</v>
      </c>
      <c r="AW54" s="11"/>
      <c r="AX54" s="2"/>
      <c r="AY54" s="2"/>
      <c r="AZ54" s="2">
        <v>3142</v>
      </c>
      <c r="BA54" s="10" t="e">
        <f t="shared" ca="1" si="17"/>
        <v>#N/A</v>
      </c>
      <c r="BB54" s="11"/>
      <c r="BC54" s="2"/>
      <c r="BD54" s="2"/>
      <c r="BE54" s="2">
        <v>3142</v>
      </c>
      <c r="BF54" s="10" t="e">
        <f t="shared" ca="1" si="18"/>
        <v>#N/A</v>
      </c>
      <c r="BG54" s="11"/>
      <c r="BH54" s="2"/>
      <c r="BI54" s="2"/>
      <c r="BJ54" s="2">
        <v>3142</v>
      </c>
      <c r="BK54" s="10" t="e">
        <f t="shared" ca="1" si="19"/>
        <v>#N/A</v>
      </c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</row>
    <row r="55" spans="1:93" ht="14.25">
      <c r="A55" s="78"/>
      <c r="B55" s="78"/>
      <c r="C55" s="78"/>
      <c r="D55" s="79"/>
      <c r="E55" s="97" t="str">
        <f>IF(ISBLANK(E54),"-",VLOOKUP(E54,$AH$8:$CO$31,5))</f>
        <v>-</v>
      </c>
      <c r="F55" s="97" t="str">
        <f>IF(ISBLANK(F54),"-",VLOOKUP(F54,$AH$8:$CO$31,10))</f>
        <v>-</v>
      </c>
      <c r="G55" s="97" t="str">
        <f>IF(ISBLANK(G54),"-",VLOOKUP(G54,$AH$8:$CO$31,15))</f>
        <v>-</v>
      </c>
      <c r="H55" s="97" t="str">
        <f>IF(ISBLANK(H54),"-",VLOOKUP(H54,$AH$8:$CO$31,20))</f>
        <v>-</v>
      </c>
      <c r="I55" s="97" t="str">
        <f>IF(ISBLANK(I54),"-",VLOOKUP(I54,$AH$8:$CO$31,25))</f>
        <v>-</v>
      </c>
      <c r="J55" s="97" t="str">
        <f>IF(ISBLANK(J54),"-",VLOOKUP(J54,$AH$8:$CO$31,30))</f>
        <v>-</v>
      </c>
      <c r="K55" s="97" t="str">
        <f>IF(ISBLANK(K54),"-",VLOOKUP(K54,$AH$8:$CO$31,35))</f>
        <v>-</v>
      </c>
      <c r="L55" s="97" t="str">
        <f>IF(ISBLANK(L54),"-",VLOOKUP(L54,$AH$8:$CO$31,40))</f>
        <v>-</v>
      </c>
      <c r="M55" s="97" t="str">
        <f>IF(ISBLANK(M54),"-",VLOOKUP(M54,$AH$8:$CO$31,45))</f>
        <v>-</v>
      </c>
      <c r="N55" s="97" t="str">
        <f>IF(ISBLANK(N54),"-",VLOOKUP(N54,$AH$8:$CO$31,50))</f>
        <v>-</v>
      </c>
      <c r="O55" s="22"/>
      <c r="P55" s="65"/>
      <c r="Q55" s="22">
        <f>SUM(E55:P55)</f>
        <v>0</v>
      </c>
      <c r="R55" s="9"/>
      <c r="S55" s="5"/>
      <c r="T55" s="5"/>
      <c r="U55" s="5"/>
      <c r="V55" s="5"/>
      <c r="W55" s="23">
        <f t="shared" si="14"/>
        <v>0</v>
      </c>
      <c r="X55" s="23">
        <f>Q55+R55+S55+W55</f>
        <v>0</v>
      </c>
      <c r="Y55" s="25">
        <f>RANK($X55,$X$15:$X$65,0)</f>
        <v>1</v>
      </c>
      <c r="Z55" s="21" t="str">
        <f>IF($X55&gt;$AC$26,"BLUE",(IF($X55&gt;$AD$26,"RED",(IF($X55&gt;0,"WHITE","")))))</f>
        <v/>
      </c>
      <c r="AA55" s="88">
        <f>A54</f>
        <v>0</v>
      </c>
      <c r="AB55" s="2"/>
      <c r="AC55" s="2"/>
      <c r="AD55" s="2"/>
      <c r="AE55" s="2"/>
      <c r="AF55" s="7"/>
      <c r="AG55" s="2"/>
      <c r="AH55" s="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3" t="s">
        <v>23</v>
      </c>
      <c r="AT55" s="10">
        <f>50-(AT41+AT42+AT43)</f>
        <v>50</v>
      </c>
      <c r="AU55" s="2">
        <v>3214</v>
      </c>
      <c r="AV55" s="10" t="e">
        <f t="shared" ca="1" si="16"/>
        <v>#N/A</v>
      </c>
      <c r="AW55" s="11"/>
      <c r="AX55" s="3" t="s">
        <v>23</v>
      </c>
      <c r="AY55" s="10">
        <f>50-(AY41+AY42+AY43)</f>
        <v>50</v>
      </c>
      <c r="AZ55" s="2">
        <v>3214</v>
      </c>
      <c r="BA55" s="10" t="e">
        <f t="shared" ca="1" si="17"/>
        <v>#N/A</v>
      </c>
      <c r="BB55" s="11"/>
      <c r="BC55" s="3" t="s">
        <v>23</v>
      </c>
      <c r="BD55" s="10">
        <f>50-(BD41+BD42+BD43)</f>
        <v>50</v>
      </c>
      <c r="BE55" s="2">
        <v>3214</v>
      </c>
      <c r="BF55" s="10" t="e">
        <f t="shared" ca="1" si="18"/>
        <v>#N/A</v>
      </c>
      <c r="BG55" s="11"/>
      <c r="BH55" s="3" t="s">
        <v>23</v>
      </c>
      <c r="BI55" s="10">
        <f>50-(BI41+BI42+BI43)</f>
        <v>50</v>
      </c>
      <c r="BJ55" s="2">
        <v>3214</v>
      </c>
      <c r="BK55" s="10" t="e">
        <f t="shared" ca="1" si="19"/>
        <v>#N/A</v>
      </c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</row>
    <row r="56" spans="1:93" ht="14.25">
      <c r="A56" s="5"/>
      <c r="B56" s="5"/>
      <c r="C56" s="5"/>
      <c r="D56" s="3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62"/>
      <c r="P56" s="72"/>
      <c r="Q56" s="41" t="str">
        <f>IF(Q57&gt;0,"-",".")</f>
        <v>.</v>
      </c>
      <c r="R56" s="8"/>
      <c r="S56" s="8"/>
      <c r="T56" s="8"/>
      <c r="U56" s="24"/>
      <c r="V56" s="37"/>
      <c r="W56" s="23"/>
      <c r="X56" s="7"/>
      <c r="Y56" s="25"/>
      <c r="Z56" s="17"/>
      <c r="AA56" s="89"/>
      <c r="AB56" s="2"/>
      <c r="AC56" s="2"/>
      <c r="AD56" s="2"/>
      <c r="AE56" s="2"/>
      <c r="AF56" s="7"/>
      <c r="AG56" s="2"/>
      <c r="AH56" s="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2"/>
      <c r="AT56" s="10">
        <f>50-(AT44+AT45+AT46)</f>
        <v>50</v>
      </c>
      <c r="AU56" s="2">
        <v>3241</v>
      </c>
      <c r="AV56" s="10" t="e">
        <f t="shared" ca="1" si="16"/>
        <v>#N/A</v>
      </c>
      <c r="AW56" s="11"/>
      <c r="AX56" s="2"/>
      <c r="AY56" s="10">
        <f>50-(AY44+AY45+AY46)</f>
        <v>50</v>
      </c>
      <c r="AZ56" s="2">
        <v>3241</v>
      </c>
      <c r="BA56" s="10" t="e">
        <f t="shared" ca="1" si="17"/>
        <v>#N/A</v>
      </c>
      <c r="BB56" s="11"/>
      <c r="BC56" s="2"/>
      <c r="BD56" s="10">
        <f>50-(BD44+BD45+BD46)</f>
        <v>50</v>
      </c>
      <c r="BE56" s="2">
        <v>3241</v>
      </c>
      <c r="BF56" s="10" t="e">
        <f t="shared" ca="1" si="18"/>
        <v>#N/A</v>
      </c>
      <c r="BG56" s="11"/>
      <c r="BH56" s="2"/>
      <c r="BI56" s="10">
        <f>50-(BI44+BI45+BI46)</f>
        <v>50</v>
      </c>
      <c r="BJ56" s="2">
        <v>3241</v>
      </c>
      <c r="BK56" s="10" t="e">
        <f t="shared" ca="1" si="19"/>
        <v>#N/A</v>
      </c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</row>
    <row r="57" spans="1:93" ht="14.25">
      <c r="A57" s="78"/>
      <c r="B57" s="78"/>
      <c r="C57" s="78"/>
      <c r="D57" s="79"/>
      <c r="E57" s="97" t="str">
        <f>IF(ISBLANK(E56),"-",VLOOKUP(E56,$AH$8:$CO$31,5))</f>
        <v>-</v>
      </c>
      <c r="F57" s="97" t="str">
        <f>IF(ISBLANK(F56),"-",VLOOKUP(F56,$AH$8:$CO$31,10))</f>
        <v>-</v>
      </c>
      <c r="G57" s="97" t="str">
        <f>IF(ISBLANK(G56),"-",VLOOKUP(G56,$AH$8:$CO$31,15))</f>
        <v>-</v>
      </c>
      <c r="H57" s="97" t="str">
        <f>IF(ISBLANK(H56),"-",VLOOKUP(H56,$AH$8:$CO$31,20))</f>
        <v>-</v>
      </c>
      <c r="I57" s="97" t="str">
        <f>IF(ISBLANK(I56),"-",VLOOKUP(I56,$AH$8:$CO$31,25))</f>
        <v>-</v>
      </c>
      <c r="J57" s="97" t="str">
        <f>IF(ISBLANK(J56),"-",VLOOKUP(J56,$AH$8:$CO$31,30))</f>
        <v>-</v>
      </c>
      <c r="K57" s="97" t="str">
        <f>IF(ISBLANK(K56),"-",VLOOKUP(K56,$AH$8:$CO$31,35))</f>
        <v>-</v>
      </c>
      <c r="L57" s="97" t="str">
        <f>IF(ISBLANK(L56),"-",VLOOKUP(L56,$AH$8:$CO$31,40))</f>
        <v>-</v>
      </c>
      <c r="M57" s="97" t="str">
        <f>IF(ISBLANK(M56),"-",VLOOKUP(M56,$AH$8:$CO$31,45))</f>
        <v>-</v>
      </c>
      <c r="N57" s="97" t="str">
        <f>IF(ISBLANK(N56),"-",VLOOKUP(N56,$AH$8:$CO$31,50))</f>
        <v>-</v>
      </c>
      <c r="O57" s="22"/>
      <c r="P57" s="65"/>
      <c r="Q57" s="22">
        <f>SUM(E57:P57)</f>
        <v>0</v>
      </c>
      <c r="R57" s="9"/>
      <c r="S57" s="5"/>
      <c r="T57" s="5"/>
      <c r="U57" s="5"/>
      <c r="V57" s="5"/>
      <c r="W57" s="23">
        <f t="shared" si="14"/>
        <v>0</v>
      </c>
      <c r="X57" s="23">
        <f>Q57+R57+S57+W57</f>
        <v>0</v>
      </c>
      <c r="Y57" s="25">
        <f>RANK($X57,$X$15:$X$65,0)</f>
        <v>1</v>
      </c>
      <c r="Z57" s="21" t="str">
        <f>IF($X57&gt;$AC$26,"BLUE",(IF($X57&gt;$AD$26,"RED",(IF($X57&gt;0,"WHITE","")))))</f>
        <v/>
      </c>
      <c r="AA57" s="88">
        <f>A56</f>
        <v>0</v>
      </c>
      <c r="AB57" s="2"/>
      <c r="AC57" s="2"/>
      <c r="AD57" s="2"/>
      <c r="AE57" s="2"/>
      <c r="AF57" s="7"/>
      <c r="AG57" s="2"/>
      <c r="AH57" s="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2"/>
      <c r="AT57" s="10">
        <f>50-(AT47+AT48+AT49)</f>
        <v>50</v>
      </c>
      <c r="AU57" s="2">
        <v>3412</v>
      </c>
      <c r="AV57" s="10" t="e">
        <f t="shared" ca="1" si="16"/>
        <v>#N/A</v>
      </c>
      <c r="AW57" s="11"/>
      <c r="AX57" s="2"/>
      <c r="AY57" s="10">
        <f>50-(AY47+AY48+AY49)</f>
        <v>50</v>
      </c>
      <c r="AZ57" s="2">
        <v>3412</v>
      </c>
      <c r="BA57" s="10" t="e">
        <f t="shared" ca="1" si="17"/>
        <v>#N/A</v>
      </c>
      <c r="BB57" s="11"/>
      <c r="BC57" s="2"/>
      <c r="BD57" s="10">
        <f>50-(BD47+BD48+BD49)</f>
        <v>50</v>
      </c>
      <c r="BE57" s="2">
        <v>3412</v>
      </c>
      <c r="BF57" s="10" t="e">
        <f t="shared" ca="1" si="18"/>
        <v>#N/A</v>
      </c>
      <c r="BG57" s="11"/>
      <c r="BH57" s="2"/>
      <c r="BI57" s="10">
        <f>50-(BI47+BI48+BI49)</f>
        <v>50</v>
      </c>
      <c r="BJ57" s="2">
        <v>3412</v>
      </c>
      <c r="BK57" s="10" t="e">
        <f t="shared" ca="1" si="19"/>
        <v>#N/A</v>
      </c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</row>
    <row r="58" spans="1:93" ht="14.25">
      <c r="A58" s="5"/>
      <c r="B58" s="5"/>
      <c r="C58" s="5"/>
      <c r="D58" s="3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62"/>
      <c r="P58" s="72"/>
      <c r="Q58" s="41" t="str">
        <f>IF(Q59&gt;0,"-",".")</f>
        <v>.</v>
      </c>
      <c r="R58" s="8"/>
      <c r="S58" s="8"/>
      <c r="T58" s="8"/>
      <c r="U58" s="24"/>
      <c r="V58" s="37"/>
      <c r="W58" s="7"/>
      <c r="X58" s="7"/>
      <c r="Y58" s="25"/>
      <c r="Z58" s="17"/>
      <c r="AA58" s="89"/>
      <c r="AB58" s="2"/>
      <c r="AC58" s="2"/>
      <c r="AD58" s="2"/>
      <c r="AE58" s="2"/>
      <c r="AF58" s="7"/>
      <c r="AG58" s="2"/>
      <c r="AH58" s="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2"/>
      <c r="AT58" s="10">
        <f>50-(AT50+AT51+AT52)</f>
        <v>50</v>
      </c>
      <c r="AU58" s="2">
        <v>3421</v>
      </c>
      <c r="AV58" s="10" t="e">
        <f t="shared" ca="1" si="16"/>
        <v>#N/A</v>
      </c>
      <c r="AW58" s="11"/>
      <c r="AX58" s="2"/>
      <c r="AY58" s="10">
        <f>50-(AY50+AY51+AY52)</f>
        <v>50</v>
      </c>
      <c r="AZ58" s="2">
        <v>3421</v>
      </c>
      <c r="BA58" s="10" t="e">
        <f t="shared" ca="1" si="17"/>
        <v>#N/A</v>
      </c>
      <c r="BB58" s="11"/>
      <c r="BC58" s="2"/>
      <c r="BD58" s="10">
        <f>50-(BD50+BD51+BD52)</f>
        <v>50</v>
      </c>
      <c r="BE58" s="2">
        <v>3421</v>
      </c>
      <c r="BF58" s="10" t="e">
        <f t="shared" ca="1" si="18"/>
        <v>#N/A</v>
      </c>
      <c r="BG58" s="11"/>
      <c r="BH58" s="2"/>
      <c r="BI58" s="10">
        <f>50-(BI50+BI51+BI52)</f>
        <v>50</v>
      </c>
      <c r="BJ58" s="2">
        <v>3421</v>
      </c>
      <c r="BK58" s="10" t="e">
        <f t="shared" ca="1" si="19"/>
        <v>#N/A</v>
      </c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</row>
    <row r="59" spans="1:93" ht="14.25">
      <c r="A59" s="78"/>
      <c r="B59" s="78"/>
      <c r="C59" s="78"/>
      <c r="D59" s="79"/>
      <c r="E59" s="97" t="str">
        <f>IF(ISBLANK(E58),"-",VLOOKUP(E58,$AH$8:$CO$31,5))</f>
        <v>-</v>
      </c>
      <c r="F59" s="97" t="str">
        <f>IF(ISBLANK(F58),"-",VLOOKUP(F58,$AH$8:$CO$31,10))</f>
        <v>-</v>
      </c>
      <c r="G59" s="97" t="str">
        <f>IF(ISBLANK(G58),"-",VLOOKUP(G58,$AH$8:$CO$31,15))</f>
        <v>-</v>
      </c>
      <c r="H59" s="97" t="str">
        <f>IF(ISBLANK(H58),"-",VLOOKUP(H58,$AH$8:$CO$31,20))</f>
        <v>-</v>
      </c>
      <c r="I59" s="97" t="str">
        <f>IF(ISBLANK(I58),"-",VLOOKUP(I58,$AH$8:$CO$31,25))</f>
        <v>-</v>
      </c>
      <c r="J59" s="97" t="str">
        <f>IF(ISBLANK(J58),"-",VLOOKUP(J58,$AH$8:$CO$31,30))</f>
        <v>-</v>
      </c>
      <c r="K59" s="97" t="str">
        <f>IF(ISBLANK(K58),"-",VLOOKUP(K58,$AH$8:$CO$31,35))</f>
        <v>-</v>
      </c>
      <c r="L59" s="97" t="str">
        <f>IF(ISBLANK(L58),"-",VLOOKUP(L58,$AH$8:$CO$31,40))</f>
        <v>-</v>
      </c>
      <c r="M59" s="97" t="str">
        <f>IF(ISBLANK(M58),"-",VLOOKUP(M58,$AH$8:$CO$31,45))</f>
        <v>-</v>
      </c>
      <c r="N59" s="97" t="str">
        <f>IF(ISBLANK(N58),"-",VLOOKUP(N58,$AH$8:$CO$31,50))</f>
        <v>-</v>
      </c>
      <c r="O59" s="22"/>
      <c r="P59" s="65"/>
      <c r="Q59" s="22">
        <f>SUM(E59:P59)</f>
        <v>0</v>
      </c>
      <c r="R59" s="9"/>
      <c r="S59" s="5"/>
      <c r="T59" s="38"/>
      <c r="U59" s="5"/>
      <c r="V59" s="5"/>
      <c r="W59" s="23">
        <f>SUM(S59:V59)</f>
        <v>0</v>
      </c>
      <c r="X59" s="23">
        <f>Q59+R59+S59+W59</f>
        <v>0</v>
      </c>
      <c r="Y59" s="25">
        <f>RANK($X59,$X$15:$X$65,0)</f>
        <v>1</v>
      </c>
      <c r="Z59" s="21" t="str">
        <f>IF($X59&gt;$AC$26,"BLUE",(IF($X59&gt;$AD$26,"RED",(IF($X59&gt;0,"WHITE","")))))</f>
        <v/>
      </c>
      <c r="AA59" s="88">
        <f>A58</f>
        <v>0</v>
      </c>
      <c r="AB59" s="2"/>
      <c r="AC59" s="2"/>
      <c r="AD59" s="2"/>
      <c r="AE59" s="2"/>
      <c r="AF59" s="7"/>
      <c r="AG59" s="2"/>
      <c r="AH59" s="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2"/>
      <c r="AT59" s="2"/>
      <c r="AU59" s="2">
        <v>4123</v>
      </c>
      <c r="AV59" s="10" t="e">
        <f t="shared" ca="1" si="16"/>
        <v>#N/A</v>
      </c>
      <c r="AW59" s="11"/>
      <c r="AX59" s="2"/>
      <c r="AY59" s="2"/>
      <c r="AZ59" s="2">
        <v>4123</v>
      </c>
      <c r="BA59" s="10" t="e">
        <f t="shared" ca="1" si="17"/>
        <v>#N/A</v>
      </c>
      <c r="BB59" s="11"/>
      <c r="BC59" s="2"/>
      <c r="BD59" s="2"/>
      <c r="BE59" s="2">
        <v>4123</v>
      </c>
      <c r="BF59" s="10" t="e">
        <f t="shared" ca="1" si="18"/>
        <v>#N/A</v>
      </c>
      <c r="BG59" s="11"/>
      <c r="BH59" s="2"/>
      <c r="BI59" s="2"/>
      <c r="BJ59" s="2">
        <v>4123</v>
      </c>
      <c r="BK59" s="10" t="e">
        <f t="shared" ca="1" si="19"/>
        <v>#N/A</v>
      </c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</row>
    <row r="60" spans="1:93" ht="14.25">
      <c r="A60" s="5"/>
      <c r="B60" s="5"/>
      <c r="C60" s="5"/>
      <c r="D60" s="3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62"/>
      <c r="P60" s="72"/>
      <c r="Q60" s="41" t="str">
        <f>IF(Q61&gt;0,"-",".")</f>
        <v>.</v>
      </c>
      <c r="R60" s="8"/>
      <c r="S60" s="8"/>
      <c r="T60" s="8"/>
      <c r="U60" s="24"/>
      <c r="V60" s="37"/>
      <c r="W60" s="7"/>
      <c r="X60" s="7"/>
      <c r="Y60" s="25"/>
      <c r="Z60" s="17"/>
      <c r="AA60" s="89"/>
      <c r="AB60" s="2"/>
      <c r="AC60" s="2"/>
      <c r="AD60" s="2"/>
      <c r="AE60" s="2"/>
      <c r="AF60" s="7"/>
      <c r="AG60" s="2"/>
      <c r="AH60" s="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2"/>
      <c r="AT60" s="2"/>
      <c r="AU60" s="2">
        <v>4132</v>
      </c>
      <c r="AV60" s="10" t="e">
        <f t="shared" ca="1" si="16"/>
        <v>#N/A</v>
      </c>
      <c r="AW60" s="11"/>
      <c r="AX60" s="2"/>
      <c r="AY60" s="2"/>
      <c r="AZ60" s="2">
        <v>4132</v>
      </c>
      <c r="BA60" s="10" t="e">
        <f t="shared" ca="1" si="17"/>
        <v>#N/A</v>
      </c>
      <c r="BB60" s="11"/>
      <c r="BC60" s="2"/>
      <c r="BD60" s="2"/>
      <c r="BE60" s="2">
        <v>4132</v>
      </c>
      <c r="BF60" s="10" t="e">
        <f t="shared" ca="1" si="18"/>
        <v>#N/A</v>
      </c>
      <c r="BG60" s="11"/>
      <c r="BH60" s="2"/>
      <c r="BI60" s="2"/>
      <c r="BJ60" s="2">
        <v>4132</v>
      </c>
      <c r="BK60" s="10" t="e">
        <f t="shared" ca="1" si="19"/>
        <v>#N/A</v>
      </c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</row>
    <row r="61" spans="1:93" ht="14.25">
      <c r="A61" s="78"/>
      <c r="B61" s="78"/>
      <c r="C61" s="78"/>
      <c r="D61" s="79"/>
      <c r="E61" s="97" t="str">
        <f>IF(ISBLANK(E60),"-",VLOOKUP(E60,$AH$8:$CO$31,5))</f>
        <v>-</v>
      </c>
      <c r="F61" s="97" t="str">
        <f>IF(ISBLANK(F60),"-",VLOOKUP(F60,$AH$8:$CO$31,10))</f>
        <v>-</v>
      </c>
      <c r="G61" s="97" t="str">
        <f>IF(ISBLANK(G60),"-",VLOOKUP(G60,$AH$8:$CO$31,15))</f>
        <v>-</v>
      </c>
      <c r="H61" s="97" t="str">
        <f>IF(ISBLANK(H60),"-",VLOOKUP(H60,$AH$8:$CO$31,20))</f>
        <v>-</v>
      </c>
      <c r="I61" s="97" t="str">
        <f>IF(ISBLANK(I60),"-",VLOOKUP(I60,$AH$8:$CO$31,25))</f>
        <v>-</v>
      </c>
      <c r="J61" s="97" t="str">
        <f>IF(ISBLANK(J60),"-",VLOOKUP(J60,$AH$8:$CO$31,30))</f>
        <v>-</v>
      </c>
      <c r="K61" s="97" t="str">
        <f>IF(ISBLANK(K60),"-",VLOOKUP(K60,$AH$8:$CO$31,35))</f>
        <v>-</v>
      </c>
      <c r="L61" s="97" t="str">
        <f>IF(ISBLANK(L60),"-",VLOOKUP(L60,$AH$8:$CO$31,40))</f>
        <v>-</v>
      </c>
      <c r="M61" s="97" t="str">
        <f>IF(ISBLANK(M60),"-",VLOOKUP(M60,$AH$8:$CO$31,45))</f>
        <v>-</v>
      </c>
      <c r="N61" s="97" t="str">
        <f>IF(ISBLANK(N60),"-",VLOOKUP(N60,$AH$8:$CO$31,50))</f>
        <v>-</v>
      </c>
      <c r="O61" s="22"/>
      <c r="P61" s="65"/>
      <c r="Q61" s="22">
        <f>SUM(E61:P61)</f>
        <v>0</v>
      </c>
      <c r="R61" s="9"/>
      <c r="S61" s="5"/>
      <c r="T61" s="38"/>
      <c r="U61" s="5"/>
      <c r="V61" s="5"/>
      <c r="W61" s="23">
        <f>SUM(S61:V61)</f>
        <v>0</v>
      </c>
      <c r="X61" s="23">
        <f>Q61+R61+S61+W61</f>
        <v>0</v>
      </c>
      <c r="Y61" s="25">
        <f>RANK($X61,$X$15:$X$65,0)</f>
        <v>1</v>
      </c>
      <c r="Z61" s="21" t="str">
        <f>IF($X61&gt;$AC$26,"BLUE",(IF($X61&gt;$AD$26,"RED",(IF($X61&gt;0,"WHITE","")))))</f>
        <v/>
      </c>
      <c r="AA61" s="88">
        <f>A60</f>
        <v>0</v>
      </c>
      <c r="AB61" s="2"/>
      <c r="AC61" s="2"/>
      <c r="AD61" s="2"/>
      <c r="AE61" s="2"/>
      <c r="AF61" s="2"/>
      <c r="AG61" s="2"/>
      <c r="AH61" s="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2"/>
      <c r="AT61" s="2"/>
      <c r="AU61" s="2">
        <v>4213</v>
      </c>
      <c r="AV61" s="10" t="e">
        <f t="shared" ca="1" si="16"/>
        <v>#N/A</v>
      </c>
      <c r="AW61" s="11"/>
      <c r="AX61" s="2"/>
      <c r="AY61" s="2"/>
      <c r="AZ61" s="2">
        <v>4213</v>
      </c>
      <c r="BA61" s="10" t="e">
        <f t="shared" ca="1" si="17"/>
        <v>#N/A</v>
      </c>
      <c r="BB61" s="11"/>
      <c r="BC61" s="2"/>
      <c r="BD61" s="2"/>
      <c r="BE61" s="2">
        <v>4213</v>
      </c>
      <c r="BF61" s="10" t="e">
        <f t="shared" ca="1" si="18"/>
        <v>#N/A</v>
      </c>
      <c r="BG61" s="11"/>
      <c r="BH61" s="2"/>
      <c r="BI61" s="2"/>
      <c r="BJ61" s="2">
        <v>4213</v>
      </c>
      <c r="BK61" s="10" t="e">
        <f t="shared" ca="1" si="19"/>
        <v>#N/A</v>
      </c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1:93" ht="14.25">
      <c r="A62" s="5"/>
      <c r="B62" s="5"/>
      <c r="C62" s="5"/>
      <c r="D62" s="3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62"/>
      <c r="P62" s="72"/>
      <c r="Q62" s="41" t="str">
        <f>IF(Q63&gt;0,"-",".")</f>
        <v>.</v>
      </c>
      <c r="R62" s="8"/>
      <c r="S62" s="8"/>
      <c r="T62" s="8"/>
      <c r="U62" s="24"/>
      <c r="V62" s="37"/>
      <c r="W62" s="7"/>
      <c r="X62" s="7"/>
      <c r="Y62" s="25"/>
      <c r="Z62" s="17"/>
      <c r="AA62" s="89"/>
      <c r="AB62" s="2"/>
      <c r="AC62" s="2"/>
      <c r="AD62" s="2"/>
      <c r="AE62" s="2"/>
      <c r="AF62" s="2"/>
      <c r="AG62" s="2"/>
      <c r="AH62" s="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2"/>
      <c r="AT62" s="2"/>
      <c r="AU62" s="2">
        <v>4231</v>
      </c>
      <c r="AV62" s="10" t="e">
        <f t="shared" ca="1" si="16"/>
        <v>#N/A</v>
      </c>
      <c r="AW62" s="11"/>
      <c r="AX62" s="2"/>
      <c r="AY62" s="2"/>
      <c r="AZ62" s="2">
        <v>4231</v>
      </c>
      <c r="BA62" s="10" t="e">
        <f t="shared" ca="1" si="17"/>
        <v>#N/A</v>
      </c>
      <c r="BB62" s="11"/>
      <c r="BC62" s="2"/>
      <c r="BD62" s="2"/>
      <c r="BE62" s="2">
        <v>4231</v>
      </c>
      <c r="BF62" s="10" t="e">
        <f t="shared" ca="1" si="18"/>
        <v>#N/A</v>
      </c>
      <c r="BG62" s="11"/>
      <c r="BH62" s="2"/>
      <c r="BI62" s="2"/>
      <c r="BJ62" s="2">
        <v>4231</v>
      </c>
      <c r="BK62" s="10" t="e">
        <f t="shared" ca="1" si="19"/>
        <v>#N/A</v>
      </c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1:93" ht="14.25">
      <c r="A63" s="78"/>
      <c r="B63" s="78"/>
      <c r="C63" s="78"/>
      <c r="D63" s="79"/>
      <c r="E63" s="97" t="str">
        <f>IF(ISBLANK(E62),"-",VLOOKUP(E62,$AH$8:$CO$31,5))</f>
        <v>-</v>
      </c>
      <c r="F63" s="97" t="str">
        <f>IF(ISBLANK(F62),"-",VLOOKUP(F62,$AH$8:$CO$31,10))</f>
        <v>-</v>
      </c>
      <c r="G63" s="97" t="str">
        <f>IF(ISBLANK(G62),"-",VLOOKUP(G62,$AH$8:$CO$31,15))</f>
        <v>-</v>
      </c>
      <c r="H63" s="97" t="str">
        <f>IF(ISBLANK(H62),"-",VLOOKUP(H62,$AH$8:$CO$31,20))</f>
        <v>-</v>
      </c>
      <c r="I63" s="97" t="str">
        <f>IF(ISBLANK(I62),"-",VLOOKUP(I62,$AH$8:$CO$31,25))</f>
        <v>-</v>
      </c>
      <c r="J63" s="97" t="str">
        <f>IF(ISBLANK(J62),"-",VLOOKUP(J62,$AH$8:$CO$31,30))</f>
        <v>-</v>
      </c>
      <c r="K63" s="97" t="str">
        <f>IF(ISBLANK(K62),"-",VLOOKUP(K62,$AH$8:$CO$31,35))</f>
        <v>-</v>
      </c>
      <c r="L63" s="97" t="str">
        <f>IF(ISBLANK(L62),"-",VLOOKUP(L62,$AH$8:$CO$31,40))</f>
        <v>-</v>
      </c>
      <c r="M63" s="97" t="str">
        <f>IF(ISBLANK(M62),"-",VLOOKUP(M62,$AH$8:$CO$31,45))</f>
        <v>-</v>
      </c>
      <c r="N63" s="97" t="str">
        <f>IF(ISBLANK(N62),"-",VLOOKUP(N62,$AH$8:$CO$31,50))</f>
        <v>-</v>
      </c>
      <c r="O63" s="22"/>
      <c r="P63" s="65"/>
      <c r="Q63" s="22">
        <f>SUM(E63:P63)</f>
        <v>0</v>
      </c>
      <c r="R63" s="9"/>
      <c r="S63" s="5"/>
      <c r="T63" s="5"/>
      <c r="U63" s="5"/>
      <c r="V63" s="5"/>
      <c r="W63" s="23">
        <f>SUM(S63:V63)</f>
        <v>0</v>
      </c>
      <c r="X63" s="23">
        <f>Q63+R63+S63+W63</f>
        <v>0</v>
      </c>
      <c r="Y63" s="25">
        <f>RANK($X63,$X$15:$X$65,0)</f>
        <v>1</v>
      </c>
      <c r="Z63" s="21" t="str">
        <f>IF($X63&gt;$AC$26,"BLUE",(IF($X63&gt;$AD$26,"RED",(IF($X63&gt;0,"WHITE","")))))</f>
        <v/>
      </c>
      <c r="AA63" s="88">
        <f>A62</f>
        <v>0</v>
      </c>
      <c r="AB63" s="2"/>
      <c r="AC63" s="2"/>
      <c r="AD63" s="2"/>
      <c r="AE63" s="2"/>
      <c r="AF63" s="2"/>
      <c r="AG63" s="2"/>
      <c r="AH63" s="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2"/>
      <c r="AT63" s="2"/>
      <c r="AU63" s="2">
        <v>4312</v>
      </c>
      <c r="AV63" s="10" t="e">
        <f t="shared" ca="1" si="16"/>
        <v>#N/A</v>
      </c>
      <c r="AW63" s="11"/>
      <c r="AX63" s="2"/>
      <c r="AY63" s="2"/>
      <c r="AZ63" s="2">
        <v>4312</v>
      </c>
      <c r="BA63" s="10" t="e">
        <f t="shared" ca="1" si="17"/>
        <v>#N/A</v>
      </c>
      <c r="BB63" s="11"/>
      <c r="BC63" s="2"/>
      <c r="BD63" s="2"/>
      <c r="BE63" s="2">
        <v>4312</v>
      </c>
      <c r="BF63" s="10" t="e">
        <f t="shared" ca="1" si="18"/>
        <v>#N/A</v>
      </c>
      <c r="BG63" s="11"/>
      <c r="BH63" s="2"/>
      <c r="BI63" s="2"/>
      <c r="BJ63" s="2">
        <v>4312</v>
      </c>
      <c r="BK63" s="10" t="e">
        <f t="shared" ca="1" si="19"/>
        <v>#N/A</v>
      </c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1:93" ht="14.25">
      <c r="A64" s="5"/>
      <c r="B64" s="5"/>
      <c r="C64" s="5"/>
      <c r="D64" s="3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62"/>
      <c r="P64" s="72"/>
      <c r="Q64" s="41" t="str">
        <f>IF(Q65&gt;0,"-",".")</f>
        <v>.</v>
      </c>
      <c r="R64" s="8"/>
      <c r="S64" s="8"/>
      <c r="T64" s="8"/>
      <c r="U64" s="24"/>
      <c r="V64" s="37"/>
      <c r="W64" s="7"/>
      <c r="X64" s="7"/>
      <c r="Y64" s="25"/>
      <c r="Z64" s="17"/>
      <c r="AA64" s="89"/>
      <c r="AB64" s="2"/>
      <c r="AC64" s="2"/>
      <c r="AD64" s="2"/>
      <c r="AE64" s="2"/>
      <c r="AF64" s="2"/>
      <c r="AG64" s="2"/>
      <c r="AH64" s="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"/>
      <c r="AT64" s="2"/>
      <c r="AU64" s="2">
        <v>4321</v>
      </c>
      <c r="AV64" s="10" t="e">
        <f t="shared" ca="1" si="16"/>
        <v>#N/A</v>
      </c>
      <c r="AW64" s="11"/>
      <c r="AX64" s="2"/>
      <c r="AY64" s="2"/>
      <c r="AZ64" s="2">
        <v>4321</v>
      </c>
      <c r="BA64" s="10" t="e">
        <f t="shared" ca="1" si="17"/>
        <v>#N/A</v>
      </c>
      <c r="BB64" s="11"/>
      <c r="BC64" s="2"/>
      <c r="BD64" s="2"/>
      <c r="BE64" s="2">
        <v>4321</v>
      </c>
      <c r="BF64" s="10" t="e">
        <f t="shared" ca="1" si="18"/>
        <v>#N/A</v>
      </c>
      <c r="BG64" s="11"/>
      <c r="BH64" s="2"/>
      <c r="BI64" s="2"/>
      <c r="BJ64" s="2">
        <v>4321</v>
      </c>
      <c r="BK64" s="10" t="e">
        <f t="shared" ca="1" si="19"/>
        <v>#N/A</v>
      </c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1:93" ht="14.25">
      <c r="A65" s="78"/>
      <c r="B65" s="78"/>
      <c r="C65" s="78"/>
      <c r="D65" s="79"/>
      <c r="E65" s="97" t="str">
        <f>IF(ISBLANK(E64),"-",VLOOKUP(E64,$AH$8:$CO$31,5))</f>
        <v>-</v>
      </c>
      <c r="F65" s="97" t="str">
        <f>IF(ISBLANK(F64),"-",VLOOKUP(F64,$AH$8:$CO$31,10))</f>
        <v>-</v>
      </c>
      <c r="G65" s="97" t="str">
        <f>IF(ISBLANK(G64),"-",VLOOKUP(G64,$AH$8:$CO$31,15))</f>
        <v>-</v>
      </c>
      <c r="H65" s="97" t="str">
        <f>IF(ISBLANK(H64),"-",VLOOKUP(H64,$AH$8:$CO$31,20))</f>
        <v>-</v>
      </c>
      <c r="I65" s="97" t="str">
        <f>IF(ISBLANK(I64),"-",VLOOKUP(I64,$AH$8:$CO$31,25))</f>
        <v>-</v>
      </c>
      <c r="J65" s="97" t="str">
        <f>IF(ISBLANK(J64),"-",VLOOKUP(J64,$AH$8:$CO$31,30))</f>
        <v>-</v>
      </c>
      <c r="K65" s="97" t="str">
        <f>IF(ISBLANK(K64),"-",VLOOKUP(K64,$AH$8:$CO$31,35))</f>
        <v>-</v>
      </c>
      <c r="L65" s="97" t="str">
        <f>IF(ISBLANK(L64),"-",VLOOKUP(L64,$AH$8:$CO$31,40))</f>
        <v>-</v>
      </c>
      <c r="M65" s="97" t="str">
        <f>IF(ISBLANK(M64),"-",VLOOKUP(M64,$AH$8:$CO$31,45))</f>
        <v>-</v>
      </c>
      <c r="N65" s="97" t="str">
        <f>IF(ISBLANK(N64),"-",VLOOKUP(N64,$AH$8:$CO$31,50))</f>
        <v>-</v>
      </c>
      <c r="O65" s="22"/>
      <c r="P65" s="65"/>
      <c r="Q65" s="22">
        <f>SUM(E65:P65)</f>
        <v>0</v>
      </c>
      <c r="R65" s="9"/>
      <c r="S65" s="5"/>
      <c r="T65" s="5"/>
      <c r="U65" s="5"/>
      <c r="V65" s="5"/>
      <c r="W65" s="23">
        <f>SUM(S65:V65)</f>
        <v>0</v>
      </c>
      <c r="X65" s="23">
        <f>Q65+R65+S65+W65</f>
        <v>0</v>
      </c>
      <c r="Y65" s="25">
        <f>RANK($X65,$X$15:$X$65,0)</f>
        <v>1</v>
      </c>
      <c r="Z65" s="21" t="str">
        <f>IF($X65&gt;$AC$26,"BLUE",(IF($X65&gt;$AD$26,"RED",(IF($X65&gt;0,"WHITE","")))))</f>
        <v/>
      </c>
      <c r="AA65" s="88">
        <f>A64</f>
        <v>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1:93">
      <c r="A66" s="5"/>
      <c r="B66" s="5"/>
      <c r="C66" s="56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29"/>
      <c r="P66" s="64"/>
      <c r="Q66" s="7"/>
      <c r="R66" s="19"/>
      <c r="S66" s="19"/>
      <c r="T66" s="19"/>
      <c r="U66" s="19"/>
      <c r="V66" s="19"/>
      <c r="W66" s="19"/>
      <c r="X66" s="19"/>
      <c r="Y66" s="32"/>
      <c r="Z66" s="19"/>
      <c r="AA66" s="3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1:93" ht="13.5" thickBot="1">
      <c r="A67" s="98" t="s">
        <v>31</v>
      </c>
      <c r="B67" s="5"/>
      <c r="C67" s="83"/>
      <c r="D67" s="83"/>
      <c r="E67" s="80" t="e">
        <f t="shared" ref="E67:N67" si="20">(SUMIF(E14:E65,"&lt;100"))/(COUNTIF(E14:E65,"&lt;100"))</f>
        <v>#DIV/0!</v>
      </c>
      <c r="F67" s="80" t="e">
        <f t="shared" si="20"/>
        <v>#DIV/0!</v>
      </c>
      <c r="G67" s="80" t="e">
        <f t="shared" si="20"/>
        <v>#DIV/0!</v>
      </c>
      <c r="H67" s="80" t="e">
        <f t="shared" si="20"/>
        <v>#DIV/0!</v>
      </c>
      <c r="I67" s="80" t="e">
        <f t="shared" si="20"/>
        <v>#DIV/0!</v>
      </c>
      <c r="J67" s="80" t="e">
        <f t="shared" si="20"/>
        <v>#DIV/0!</v>
      </c>
      <c r="K67" s="80" t="e">
        <f t="shared" si="20"/>
        <v>#DIV/0!</v>
      </c>
      <c r="L67" s="80" t="e">
        <f t="shared" si="20"/>
        <v>#DIV/0!</v>
      </c>
      <c r="M67" s="80" t="e">
        <f t="shared" si="20"/>
        <v>#DIV/0!</v>
      </c>
      <c r="N67" s="80" t="e">
        <f t="shared" si="20"/>
        <v>#DIV/0!</v>
      </c>
      <c r="O67" s="23"/>
      <c r="P67" s="73"/>
      <c r="Q67" s="84" t="e">
        <f>(SUMIF(Q14:Q65,"&gt;0"))/(COUNTIF(Q14:Q65,"&gt;0"))</f>
        <v>#DIV/0!</v>
      </c>
      <c r="R67" s="84" t="e">
        <f>SUMIF(R14:R65,"&lt;100")/COUNTIF(R14:R65,"&lt;100")</f>
        <v>#DIV/0!</v>
      </c>
      <c r="S67" s="84" t="e">
        <f>SUMIF(S14:S65,"&lt;100")/COUNTIF(S14:S65,"&lt;100")</f>
        <v>#DIV/0!</v>
      </c>
      <c r="T67" s="84" t="e">
        <f>SUMIF(T14:T65,"&lt;100")/COUNTIF(T14:T65,"&lt;100")</f>
        <v>#DIV/0!</v>
      </c>
      <c r="U67" s="84" t="e">
        <f>SUMIF(U14:U65,"&lt;100")/COUNTIF(U14:U65,"&lt;100")</f>
        <v>#DIV/0!</v>
      </c>
      <c r="V67" s="84" t="e">
        <f>SUMIF(V14:V65,"&lt;100")/COUNTIF(V14:V65,"&lt;100")</f>
        <v>#DIV/0!</v>
      </c>
      <c r="W67" s="4"/>
      <c r="X67" s="4"/>
      <c r="Y67" s="33"/>
      <c r="Z67" s="16"/>
      <c r="AA67" s="34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1:93">
      <c r="A68" s="2"/>
      <c r="B68" s="2"/>
      <c r="C68" s="2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6"/>
      <c r="P68" s="6"/>
      <c r="Q68" s="11"/>
      <c r="R68" s="11"/>
      <c r="S68" s="11"/>
      <c r="T68" s="11"/>
      <c r="U68" s="11"/>
      <c r="V68" s="11"/>
      <c r="W68" s="11"/>
      <c r="X68" s="11"/>
      <c r="Y68" s="18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1:93">
      <c r="A69" s="2"/>
      <c r="B69" s="2"/>
      <c r="C69" s="2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"/>
      <c r="P69" s="6"/>
      <c r="Q69" s="11"/>
      <c r="R69" s="11"/>
      <c r="S69" s="11"/>
      <c r="T69" s="11"/>
      <c r="U69" s="11"/>
      <c r="V69" s="11"/>
      <c r="W69" s="11"/>
      <c r="X69" s="11"/>
      <c r="Y69" s="18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1:9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6"/>
      <c r="P70" s="6"/>
      <c r="Q70" s="11"/>
      <c r="R70" s="11"/>
      <c r="S70" s="11"/>
      <c r="T70" s="11"/>
      <c r="U70" s="11"/>
      <c r="V70" s="11"/>
      <c r="W70" s="11"/>
      <c r="X70" s="11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1:93">
      <c r="A71" s="2"/>
      <c r="B71" s="11"/>
      <c r="C71" s="11"/>
      <c r="D71" s="11"/>
      <c r="E71" s="11"/>
      <c r="F71" s="11"/>
      <c r="G71" s="2"/>
      <c r="H71" s="2"/>
      <c r="I71" s="2"/>
      <c r="J71" s="2"/>
      <c r="K71" s="2"/>
      <c r="L71" s="2"/>
      <c r="M71" s="2"/>
      <c r="N71" s="2"/>
      <c r="O71" s="6"/>
      <c r="P71" s="6"/>
      <c r="Q71" s="11"/>
      <c r="R71" s="11"/>
      <c r="S71" s="11"/>
      <c r="T71" s="11"/>
      <c r="U71" s="11"/>
      <c r="V71" s="11"/>
      <c r="W71" s="11"/>
      <c r="X71" s="11"/>
      <c r="Y71" s="18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1:93">
      <c r="A72" s="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9"/>
      <c r="P72" s="19"/>
      <c r="Q72" s="11"/>
      <c r="R72" s="11"/>
      <c r="S72" s="11"/>
      <c r="T72" s="11"/>
      <c r="U72" s="11"/>
      <c r="V72" s="11"/>
      <c r="W72" s="11"/>
      <c r="X72" s="11"/>
      <c r="Y72" s="18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  <row r="73" spans="1:93">
      <c r="A73" s="2"/>
      <c r="B73" s="2"/>
      <c r="C73" s="2"/>
      <c r="D73" s="2"/>
      <c r="E73" s="2"/>
      <c r="F73" s="2"/>
      <c r="G73" s="11"/>
      <c r="H73" s="11"/>
      <c r="I73" s="11"/>
      <c r="J73" s="11"/>
      <c r="K73" s="11"/>
      <c r="L73" s="11"/>
      <c r="M73" s="11"/>
      <c r="N73" s="11"/>
      <c r="O73" s="19"/>
      <c r="P73" s="19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</row>
    <row r="74" spans="1:93">
      <c r="A74" s="2"/>
      <c r="B74" s="2"/>
      <c r="C74" s="2"/>
      <c r="D74" s="2"/>
      <c r="E74" s="2"/>
      <c r="F74" s="11"/>
      <c r="G74" s="11"/>
      <c r="H74" s="11"/>
      <c r="I74" s="11"/>
      <c r="J74" s="11"/>
      <c r="K74" s="11"/>
      <c r="L74" s="11"/>
      <c r="M74" s="11"/>
      <c r="N74" s="11"/>
      <c r="O74" s="19"/>
      <c r="P74" s="19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</row>
    <row r="75" spans="1:93">
      <c r="A75" s="2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9"/>
      <c r="P75" s="19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</row>
    <row r="76" spans="1:93">
      <c r="A76" s="2"/>
      <c r="B76" s="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9"/>
      <c r="P76" s="19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</row>
    <row r="77" spans="1:93">
      <c r="A77" s="14"/>
      <c r="B77" s="2"/>
      <c r="C77" s="2"/>
      <c r="D77" s="2"/>
      <c r="E77" s="11"/>
      <c r="F77" s="11"/>
      <c r="AC77" s="11"/>
      <c r="AD77" s="11"/>
      <c r="AE77" s="11"/>
      <c r="AF77" s="11"/>
      <c r="AG77" s="11"/>
      <c r="AH77" s="11"/>
    </row>
    <row r="78" spans="1:93">
      <c r="A78" s="43"/>
      <c r="B78" s="11"/>
      <c r="C78" s="2"/>
      <c r="D78" s="2"/>
      <c r="E78" s="2"/>
      <c r="F78" s="2"/>
      <c r="AC78" s="11"/>
      <c r="AD78" s="11"/>
      <c r="AE78" s="11"/>
      <c r="AF78" s="11"/>
      <c r="AG78" s="11"/>
      <c r="AH78" s="11"/>
    </row>
    <row r="79" spans="1:93">
      <c r="A79" s="14"/>
      <c r="B79" s="13"/>
      <c r="C79" s="2"/>
      <c r="D79" s="2"/>
      <c r="E79" s="2"/>
      <c r="F79" s="2"/>
      <c r="AC79" s="11"/>
      <c r="AD79" s="11"/>
      <c r="AE79" s="11"/>
      <c r="AF79" s="11"/>
      <c r="AG79" s="11"/>
      <c r="AH79" s="11"/>
    </row>
    <row r="80" spans="1:93">
      <c r="A80" s="2"/>
      <c r="B80" s="14"/>
      <c r="C80" s="2"/>
      <c r="D80" s="2"/>
      <c r="E80" s="2"/>
      <c r="F80" s="2"/>
    </row>
    <row r="81" spans="1:8">
      <c r="A81" s="2"/>
      <c r="B81" s="2"/>
      <c r="C81" s="2"/>
      <c r="D81" s="2"/>
      <c r="E81" s="2"/>
      <c r="F81" s="2"/>
    </row>
    <row r="82" spans="1:8">
      <c r="A82" s="2"/>
      <c r="B82" s="2"/>
      <c r="C82" s="2"/>
      <c r="D82" s="2"/>
      <c r="E82" s="2"/>
      <c r="F82" s="2"/>
    </row>
    <row r="83" spans="1:8">
      <c r="A83" s="2"/>
      <c r="B83" s="2"/>
      <c r="C83" s="11"/>
      <c r="D83" s="2"/>
      <c r="E83" s="2"/>
      <c r="F83" s="11"/>
    </row>
    <row r="84" spans="1:8">
      <c r="A84" s="2"/>
      <c r="B84" s="2"/>
      <c r="C84" s="11"/>
      <c r="D84" s="2"/>
      <c r="E84" s="2"/>
      <c r="F84" s="11"/>
    </row>
    <row r="85" spans="1:8">
      <c r="A85" s="2"/>
      <c r="B85" s="2"/>
      <c r="C85" s="11"/>
      <c r="D85" s="2"/>
      <c r="E85" s="2"/>
      <c r="F85" s="11"/>
    </row>
    <row r="86" spans="1:8">
      <c r="A86" s="2"/>
      <c r="B86" s="2"/>
      <c r="C86" s="11"/>
      <c r="D86" s="2"/>
      <c r="E86" s="2"/>
      <c r="F86" s="11"/>
    </row>
    <row r="87" spans="1:8">
      <c r="A87" s="2"/>
      <c r="B87" s="2"/>
      <c r="C87" s="11"/>
      <c r="D87" s="2"/>
      <c r="E87" s="2"/>
      <c r="F87" s="11"/>
    </row>
    <row r="88" spans="1:8">
      <c r="A88" s="6"/>
      <c r="B88" s="6"/>
      <c r="C88" s="19"/>
      <c r="D88" s="6"/>
      <c r="E88" s="6"/>
      <c r="F88" s="19"/>
      <c r="G88" s="27"/>
      <c r="H88" s="27"/>
    </row>
    <row r="89" spans="1:8">
      <c r="A89" s="6"/>
      <c r="B89" s="6"/>
      <c r="C89" s="19"/>
      <c r="D89" s="6"/>
      <c r="E89" s="6"/>
      <c r="F89" s="19"/>
      <c r="G89" s="27"/>
      <c r="H89" s="27"/>
    </row>
    <row r="90" spans="1:8">
      <c r="A90" s="6"/>
      <c r="B90" s="6"/>
      <c r="C90" s="19"/>
      <c r="D90" s="6"/>
      <c r="E90" s="6"/>
      <c r="F90" s="19"/>
      <c r="G90" s="27"/>
      <c r="H90" s="27"/>
    </row>
    <row r="91" spans="1:8">
      <c r="A91" s="19"/>
      <c r="B91" s="6"/>
      <c r="C91" s="19"/>
      <c r="D91" s="6"/>
      <c r="E91" s="6"/>
      <c r="F91" s="19"/>
      <c r="G91" s="27"/>
      <c r="H91" s="27"/>
    </row>
    <row r="92" spans="1:8">
      <c r="A92" s="85"/>
      <c r="B92" s="6"/>
      <c r="C92" s="19"/>
      <c r="D92" s="6"/>
      <c r="E92" s="6"/>
      <c r="F92" s="19"/>
      <c r="G92" s="27"/>
      <c r="H92" s="27"/>
    </row>
    <row r="93" spans="1:8">
      <c r="A93" s="85"/>
      <c r="B93" s="85"/>
      <c r="C93" s="85"/>
      <c r="D93" s="85"/>
      <c r="E93" s="6"/>
      <c r="F93" s="19"/>
      <c r="G93" s="27"/>
      <c r="H93" s="27"/>
    </row>
    <row r="94" spans="1:8">
      <c r="A94" s="6"/>
      <c r="B94" s="85"/>
      <c r="C94" s="19"/>
      <c r="D94" s="19"/>
      <c r="E94" s="6"/>
      <c r="F94" s="6"/>
      <c r="G94" s="27"/>
      <c r="H94" s="27"/>
    </row>
    <row r="95" spans="1:8">
      <c r="A95" s="6"/>
      <c r="B95" s="85"/>
      <c r="C95" s="85"/>
      <c r="D95" s="6"/>
      <c r="E95" s="6"/>
      <c r="F95" s="6"/>
      <c r="G95" s="27"/>
      <c r="H95" s="27"/>
    </row>
    <row r="96" spans="1:8">
      <c r="A96" s="6"/>
      <c r="B96" s="85"/>
      <c r="C96" s="85"/>
      <c r="D96" s="6"/>
      <c r="E96" s="6"/>
      <c r="F96" s="6"/>
      <c r="G96" s="27"/>
      <c r="H96" s="27"/>
    </row>
    <row r="97" spans="1:8">
      <c r="A97" s="6"/>
      <c r="B97" s="6"/>
      <c r="C97" s="6"/>
      <c r="D97" s="6"/>
      <c r="E97" s="6"/>
      <c r="F97" s="6"/>
      <c r="G97" s="27"/>
      <c r="H97" s="27"/>
    </row>
    <row r="98" spans="1:8">
      <c r="A98" s="6"/>
      <c r="B98" s="6"/>
      <c r="C98" s="6"/>
      <c r="D98" s="6"/>
      <c r="E98" s="6"/>
      <c r="F98" s="6"/>
      <c r="G98" s="27"/>
      <c r="H98" s="27"/>
    </row>
    <row r="99" spans="1:8">
      <c r="A99" s="6"/>
      <c r="B99" s="6"/>
      <c r="C99" s="6"/>
      <c r="D99" s="6"/>
      <c r="E99" s="6"/>
      <c r="F99" s="27"/>
      <c r="G99" s="27"/>
      <c r="H99" s="27"/>
    </row>
    <row r="100" spans="1:8">
      <c r="A100" s="2"/>
      <c r="B100" s="2"/>
      <c r="C100" s="2"/>
      <c r="D100" s="2"/>
      <c r="E100" s="2"/>
    </row>
    <row r="101" spans="1:8">
      <c r="A101" s="2"/>
      <c r="B101" s="2"/>
      <c r="C101" s="2"/>
      <c r="D101" s="2"/>
      <c r="E101" s="2"/>
    </row>
    <row r="102" spans="1:8">
      <c r="A102" s="2"/>
      <c r="B102" s="2"/>
      <c r="C102" s="2"/>
      <c r="D102" s="2"/>
      <c r="E102" s="2"/>
    </row>
    <row r="103" spans="1:8">
      <c r="A103" s="2"/>
      <c r="B103" s="2"/>
      <c r="C103" s="2"/>
      <c r="D103" s="2"/>
    </row>
    <row r="104" spans="1:8">
      <c r="A104" s="2"/>
      <c r="B104" s="2">
        <v>361</v>
      </c>
      <c r="C104" s="2"/>
      <c r="D104" s="2"/>
      <c r="E104" s="2"/>
    </row>
    <row r="105" spans="1:8">
      <c r="A105" s="2"/>
      <c r="B105" s="2">
        <v>361</v>
      </c>
      <c r="C105" s="2"/>
      <c r="D105" s="2"/>
      <c r="E105" s="2"/>
    </row>
    <row r="106" spans="1:8">
      <c r="A106" s="2"/>
      <c r="B106" s="2">
        <v>350</v>
      </c>
      <c r="C106" s="2"/>
      <c r="D106" s="2"/>
      <c r="E106" s="2"/>
    </row>
    <row r="107" spans="1:8">
      <c r="A107" s="2"/>
      <c r="B107" s="2">
        <v>345</v>
      </c>
      <c r="C107" s="2"/>
      <c r="D107" s="2"/>
      <c r="E107" s="2"/>
    </row>
    <row r="108" spans="1:8">
      <c r="A108" s="2"/>
      <c r="B108" s="2">
        <v>343</v>
      </c>
      <c r="C108" s="2"/>
      <c r="D108" s="2"/>
      <c r="E108" s="2"/>
    </row>
    <row r="109" spans="1:8">
      <c r="A109" s="2"/>
      <c r="B109" s="2">
        <v>342</v>
      </c>
      <c r="C109" s="2"/>
      <c r="D109" s="2"/>
      <c r="E109" s="2"/>
    </row>
    <row r="110" spans="1:8">
      <c r="A110" s="2"/>
      <c r="B110" s="2">
        <v>335</v>
      </c>
      <c r="C110" s="2"/>
      <c r="D110" s="2"/>
      <c r="E110" s="2"/>
    </row>
    <row r="111" spans="1:8">
      <c r="A111" s="2"/>
      <c r="B111" s="2">
        <v>328</v>
      </c>
      <c r="C111" s="2"/>
      <c r="D111" s="2"/>
      <c r="E111" s="2"/>
      <c r="F111" s="2"/>
    </row>
    <row r="112" spans="1:8">
      <c r="A112" s="2"/>
      <c r="B112" s="2">
        <v>327</v>
      </c>
      <c r="C112" s="2"/>
      <c r="D112" s="2"/>
      <c r="E112" s="2"/>
      <c r="F112" s="2"/>
    </row>
    <row r="113" spans="1:6">
      <c r="A113" s="2"/>
      <c r="B113" s="2">
        <v>318</v>
      </c>
      <c r="C113" s="2"/>
      <c r="D113" s="2"/>
      <c r="E113" s="2"/>
      <c r="F113" s="2"/>
    </row>
    <row r="114" spans="1:6">
      <c r="A114" s="2"/>
      <c r="B114" s="2">
        <v>318</v>
      </c>
      <c r="C114" s="2"/>
      <c r="D114" s="2"/>
      <c r="E114" s="7"/>
      <c r="F114" s="2"/>
    </row>
    <row r="115" spans="1:6">
      <c r="A115" s="2"/>
      <c r="B115" s="2">
        <v>318</v>
      </c>
      <c r="C115" s="2"/>
      <c r="D115" s="2"/>
      <c r="E115" s="7"/>
      <c r="F115" s="2"/>
    </row>
    <row r="116" spans="1:6">
      <c r="A116" s="2"/>
      <c r="B116" s="2">
        <v>315</v>
      </c>
      <c r="C116" s="2"/>
      <c r="D116" s="2"/>
      <c r="E116" s="7"/>
      <c r="F116" s="2"/>
    </row>
    <row r="117" spans="1:6">
      <c r="A117" s="2"/>
      <c r="B117" s="2">
        <v>307</v>
      </c>
      <c r="C117" s="2"/>
      <c r="D117" s="2"/>
      <c r="E117" s="7"/>
      <c r="F117" s="2"/>
    </row>
    <row r="118" spans="1:6">
      <c r="A118" s="2"/>
      <c r="B118" s="2">
        <v>304</v>
      </c>
      <c r="C118" s="2"/>
      <c r="D118" s="2"/>
      <c r="E118" s="7"/>
      <c r="F118" s="2"/>
    </row>
    <row r="119" spans="1:6">
      <c r="A119" s="2"/>
      <c r="B119" s="2">
        <v>299</v>
      </c>
      <c r="C119" s="2"/>
      <c r="D119" s="2"/>
      <c r="E119" s="7"/>
      <c r="F119" s="2"/>
    </row>
    <row r="120" spans="1:6">
      <c r="A120" s="2"/>
      <c r="B120" s="2">
        <v>287</v>
      </c>
      <c r="C120" s="2"/>
      <c r="D120" s="2"/>
      <c r="E120" s="7"/>
      <c r="F120" s="2"/>
    </row>
    <row r="121" spans="1:6">
      <c r="A121" s="2"/>
      <c r="B121" s="2">
        <v>276</v>
      </c>
      <c r="C121" s="2"/>
      <c r="D121" s="2"/>
      <c r="E121" s="7"/>
      <c r="F121" s="2"/>
    </row>
    <row r="122" spans="1:6">
      <c r="A122" s="2"/>
      <c r="B122" s="2">
        <v>272</v>
      </c>
      <c r="C122" s="2"/>
      <c r="D122" s="2"/>
      <c r="E122" s="7"/>
      <c r="F122" s="2"/>
    </row>
    <row r="123" spans="1:6">
      <c r="A123" s="2"/>
      <c r="B123" s="2">
        <v>266</v>
      </c>
      <c r="C123" s="2"/>
      <c r="D123" s="2"/>
      <c r="E123" s="7"/>
      <c r="F123" s="2"/>
    </row>
    <row r="124" spans="1:6">
      <c r="A124" s="2"/>
      <c r="B124" s="2">
        <v>256</v>
      </c>
      <c r="C124" s="2"/>
      <c r="D124" s="2"/>
      <c r="E124" s="7"/>
      <c r="F124" s="2"/>
    </row>
    <row r="125" spans="1:6">
      <c r="A125" s="2"/>
      <c r="B125" s="2"/>
      <c r="C125" s="2"/>
      <c r="D125" s="2"/>
      <c r="E125" s="7"/>
      <c r="F125" s="2"/>
    </row>
    <row r="126" spans="1:6">
      <c r="A126" s="2"/>
      <c r="B126" s="2"/>
      <c r="C126" s="2"/>
      <c r="D126" s="2"/>
      <c r="E126" s="7"/>
      <c r="F126" s="2"/>
    </row>
    <row r="127" spans="1:6">
      <c r="A127" s="2"/>
      <c r="B127" s="2"/>
      <c r="C127" s="2"/>
      <c r="D127" s="2"/>
      <c r="E127" s="7"/>
      <c r="F127" s="2"/>
    </row>
    <row r="128" spans="1:6">
      <c r="A128" s="2"/>
      <c r="B128" s="2"/>
      <c r="C128" s="2"/>
      <c r="D128" s="2"/>
      <c r="E128" s="7"/>
      <c r="F128" s="2"/>
    </row>
    <row r="129" spans="1:6">
      <c r="A129" s="2"/>
      <c r="B129" s="2"/>
      <c r="C129" s="2"/>
      <c r="D129" s="2"/>
      <c r="E129" s="7"/>
      <c r="F129" s="2"/>
    </row>
    <row r="130" spans="1:6">
      <c r="A130" s="2"/>
      <c r="B130" s="2"/>
      <c r="C130" s="2"/>
      <c r="D130" s="2"/>
      <c r="E130" s="7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11"/>
      <c r="B136" s="11"/>
      <c r="C136" s="11"/>
      <c r="D136" s="11"/>
      <c r="E136" s="11"/>
      <c r="F136" s="11"/>
    </row>
  </sheetData>
  <sheetProtection password="CC3D" sheet="1" objects="1" scenarios="1" sort="0" autoFilter="0"/>
  <autoFilter ref="Q1:Q136"/>
  <mergeCells count="23">
    <mergeCell ref="U1:U6"/>
    <mergeCell ref="V1:V13"/>
    <mergeCell ref="C8:C11"/>
    <mergeCell ref="AC23:AD23"/>
    <mergeCell ref="W1:AA6"/>
    <mergeCell ref="A2:F2"/>
    <mergeCell ref="A3:E3"/>
    <mergeCell ref="A4:C4"/>
    <mergeCell ref="C5:N5"/>
    <mergeCell ref="A6:A11"/>
    <mergeCell ref="C6:D6"/>
    <mergeCell ref="Q6:Q13"/>
    <mergeCell ref="C7:D7"/>
    <mergeCell ref="W7:W13"/>
    <mergeCell ref="A1:N1"/>
    <mergeCell ref="R1:R6"/>
    <mergeCell ref="S1:S6"/>
    <mergeCell ref="T1:T6"/>
    <mergeCell ref="AC24:AD24"/>
    <mergeCell ref="X7:X13"/>
    <mergeCell ref="Y7:Y13"/>
    <mergeCell ref="Z7:Z13"/>
    <mergeCell ref="AA7:AA13"/>
  </mergeCells>
  <printOptions horizontalCentered="1" verticalCentered="1"/>
  <pageMargins left="0.45" right="0.45" top="0.2" bottom="0.2" header="0.3" footer="0.3"/>
  <pageSetup scale="6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36"/>
  <sheetViews>
    <sheetView zoomScaleNormal="100" workbookViewId="0">
      <selection activeCell="D11" sqref="D11"/>
    </sheetView>
  </sheetViews>
  <sheetFormatPr defaultRowHeight="12.75"/>
  <cols>
    <col min="1" max="1" width="20.7109375" customWidth="1"/>
    <col min="2" max="2" width="0.5703125" customWidth="1"/>
    <col min="3" max="3" width="8.7109375" customWidth="1"/>
    <col min="4" max="4" width="10.85546875" bestFit="1" customWidth="1"/>
    <col min="5" max="5" width="7.28515625" customWidth="1"/>
    <col min="6" max="6" width="7.140625" customWidth="1"/>
    <col min="7" max="7" width="7" customWidth="1"/>
    <col min="8" max="8" width="7.140625" customWidth="1"/>
    <col min="9" max="9" width="5.7109375" customWidth="1"/>
    <col min="10" max="10" width="6.28515625" customWidth="1"/>
    <col min="11" max="11" width="5.7109375" hidden="1" customWidth="1"/>
    <col min="12" max="14" width="5.85546875" hidden="1" customWidth="1"/>
    <col min="15" max="16" width="5.85546875" style="27" hidden="1" customWidth="1"/>
    <col min="17" max="17" width="5.85546875" customWidth="1"/>
    <col min="18" max="23" width="5.7109375" customWidth="1"/>
    <col min="24" max="24" width="4.5703125" customWidth="1"/>
    <col min="25" max="25" width="4.28515625" bestFit="1" customWidth="1"/>
    <col min="26" max="26" width="6.85546875" bestFit="1" customWidth="1"/>
    <col min="27" max="27" width="16.28515625" customWidth="1"/>
    <col min="28" max="28" width="11.28515625" customWidth="1"/>
    <col min="29" max="29" width="10" customWidth="1"/>
    <col min="30" max="30" width="10.5703125" customWidth="1"/>
    <col min="34" max="93" width="0" hidden="1" customWidth="1"/>
  </cols>
  <sheetData>
    <row r="1" spans="1:93" ht="18" customHeight="1">
      <c r="A1" s="141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63"/>
      <c r="P1" s="66"/>
      <c r="Q1" s="26"/>
      <c r="R1" s="142" t="s">
        <v>66</v>
      </c>
      <c r="S1" s="142" t="s">
        <v>38</v>
      </c>
      <c r="T1" s="142" t="s">
        <v>36</v>
      </c>
      <c r="U1" s="142" t="s">
        <v>37</v>
      </c>
      <c r="V1" s="145" t="s">
        <v>39</v>
      </c>
      <c r="W1" s="121"/>
      <c r="X1" s="122"/>
      <c r="Y1" s="122"/>
      <c r="Z1" s="122"/>
      <c r="AA1" s="123"/>
      <c r="AB1" s="6"/>
      <c r="AC1" s="19"/>
      <c r="AD1" s="19"/>
      <c r="AE1" s="19"/>
      <c r="AF1" s="19"/>
      <c r="AG1" s="19"/>
      <c r="AH1" s="2"/>
      <c r="AI1" s="11"/>
      <c r="AJ1" s="11" t="s">
        <v>0</v>
      </c>
      <c r="AK1" s="11"/>
      <c r="AL1" s="11"/>
      <c r="AM1" s="2"/>
      <c r="AN1" s="11"/>
      <c r="AO1" s="11" t="s">
        <v>0</v>
      </c>
      <c r="AP1" s="11"/>
      <c r="AQ1" s="11"/>
      <c r="AR1" s="11"/>
      <c r="AS1" s="11"/>
      <c r="AT1" s="11" t="s">
        <v>0</v>
      </c>
      <c r="AU1" s="11"/>
      <c r="AV1" s="11"/>
      <c r="AW1" s="11"/>
      <c r="AX1" s="11"/>
      <c r="AY1" s="11" t="s">
        <v>0</v>
      </c>
      <c r="AZ1" s="11"/>
      <c r="BA1" s="11"/>
      <c r="BB1" s="11"/>
      <c r="BC1" s="11"/>
      <c r="BD1" s="11" t="s">
        <v>0</v>
      </c>
      <c r="BE1" s="11"/>
      <c r="BF1" s="11"/>
      <c r="BG1" s="11"/>
      <c r="BH1" s="11"/>
      <c r="BI1" s="11" t="s">
        <v>0</v>
      </c>
      <c r="BJ1" s="11"/>
      <c r="BK1" s="11"/>
      <c r="BL1" s="11"/>
      <c r="BM1" s="11"/>
      <c r="BN1" s="11" t="s">
        <v>0</v>
      </c>
      <c r="BO1" s="11"/>
      <c r="BP1" s="11"/>
      <c r="BQ1" s="11"/>
      <c r="BR1" s="11"/>
      <c r="BS1" s="11" t="s">
        <v>0</v>
      </c>
      <c r="BT1" s="11"/>
      <c r="BU1" s="11"/>
      <c r="BV1" s="11"/>
      <c r="BW1" s="11"/>
      <c r="BX1" s="11" t="s">
        <v>0</v>
      </c>
      <c r="BY1" s="11"/>
      <c r="BZ1" s="11"/>
      <c r="CA1" s="11"/>
      <c r="CB1" s="11"/>
      <c r="CC1" s="11" t="s">
        <v>0</v>
      </c>
      <c r="CD1" s="11"/>
      <c r="CE1" s="11"/>
      <c r="CF1" s="11"/>
      <c r="CG1" s="11"/>
      <c r="CH1" s="11" t="s">
        <v>0</v>
      </c>
      <c r="CI1" s="11"/>
      <c r="CJ1" s="11"/>
      <c r="CK1" s="11"/>
      <c r="CL1" s="11"/>
      <c r="CM1" s="11" t="s">
        <v>0</v>
      </c>
      <c r="CN1" s="11"/>
      <c r="CO1" s="11"/>
    </row>
    <row r="2" spans="1:93">
      <c r="A2" s="130" t="s">
        <v>26</v>
      </c>
      <c r="B2" s="131"/>
      <c r="C2" s="131"/>
      <c r="D2" s="131"/>
      <c r="E2" s="131"/>
      <c r="F2" s="131"/>
      <c r="G2" s="106"/>
      <c r="H2" s="106"/>
      <c r="I2" s="106"/>
      <c r="J2" s="53"/>
      <c r="K2" s="55"/>
      <c r="L2" s="55"/>
      <c r="M2" s="55"/>
      <c r="N2" s="55"/>
      <c r="O2" s="19"/>
      <c r="P2" s="64"/>
      <c r="Q2" s="42"/>
      <c r="R2" s="143"/>
      <c r="S2" s="143"/>
      <c r="T2" s="143"/>
      <c r="U2" s="143"/>
      <c r="V2" s="146"/>
      <c r="W2" s="124"/>
      <c r="X2" s="125"/>
      <c r="Y2" s="125"/>
      <c r="Z2" s="125"/>
      <c r="AA2" s="126"/>
      <c r="AB2" s="6"/>
      <c r="AC2" s="19"/>
      <c r="AD2" s="19"/>
      <c r="AE2" s="19"/>
      <c r="AF2" s="19"/>
      <c r="AG2" s="19"/>
      <c r="AH2" s="11"/>
      <c r="AI2" s="11"/>
      <c r="AJ2" s="11" t="s">
        <v>2</v>
      </c>
      <c r="AK2" s="11"/>
      <c r="AL2" s="11"/>
      <c r="AM2" s="2"/>
      <c r="AN2" s="11"/>
      <c r="AO2" s="11" t="s">
        <v>3</v>
      </c>
      <c r="AP2" s="11"/>
      <c r="AQ2" s="11"/>
      <c r="AR2" s="11"/>
      <c r="AS2" s="11"/>
      <c r="AT2" s="11" t="s">
        <v>4</v>
      </c>
      <c r="AU2" s="11"/>
      <c r="AV2" s="11"/>
      <c r="AW2" s="11"/>
      <c r="AX2" s="11"/>
      <c r="AY2" s="11" t="s">
        <v>5</v>
      </c>
      <c r="AZ2" s="11"/>
      <c r="BA2" s="11"/>
      <c r="BB2" s="11"/>
      <c r="BC2" s="11"/>
      <c r="BD2" s="11" t="s">
        <v>6</v>
      </c>
      <c r="BE2" s="11"/>
      <c r="BF2" s="11"/>
      <c r="BG2" s="11"/>
      <c r="BH2" s="11"/>
      <c r="BI2" s="11" t="s">
        <v>7</v>
      </c>
      <c r="BJ2" s="11"/>
      <c r="BK2" s="11"/>
      <c r="BL2" s="11"/>
      <c r="BM2" s="11"/>
      <c r="BN2" s="11" t="s">
        <v>8</v>
      </c>
      <c r="BO2" s="11"/>
      <c r="BP2" s="11"/>
      <c r="BQ2" s="11"/>
      <c r="BR2" s="11"/>
      <c r="BS2" s="11" t="s">
        <v>9</v>
      </c>
      <c r="BT2" s="11"/>
      <c r="BU2" s="11"/>
      <c r="BV2" s="11"/>
      <c r="BW2" s="11"/>
      <c r="BX2" s="11" t="s">
        <v>10</v>
      </c>
      <c r="BY2" s="11"/>
      <c r="BZ2" s="11"/>
      <c r="CA2" s="11"/>
      <c r="CB2" s="11"/>
      <c r="CC2" s="11" t="s">
        <v>11</v>
      </c>
      <c r="CD2" s="11"/>
      <c r="CE2" s="11"/>
      <c r="CF2" s="11"/>
      <c r="CG2" s="11"/>
      <c r="CH2" s="11" t="s">
        <v>12</v>
      </c>
      <c r="CI2" s="11"/>
      <c r="CJ2" s="11"/>
      <c r="CK2" s="11"/>
      <c r="CL2" s="11"/>
      <c r="CM2" s="11" t="s">
        <v>13</v>
      </c>
      <c r="CN2" s="11"/>
      <c r="CO2" s="11"/>
    </row>
    <row r="3" spans="1:93">
      <c r="A3" s="130" t="s">
        <v>32</v>
      </c>
      <c r="B3" s="131"/>
      <c r="C3" s="131"/>
      <c r="D3" s="131"/>
      <c r="E3" s="131"/>
      <c r="F3" s="106"/>
      <c r="G3" s="106"/>
      <c r="H3" s="106"/>
      <c r="I3" s="106"/>
      <c r="J3" s="5"/>
      <c r="K3" s="5"/>
      <c r="L3" s="5"/>
      <c r="M3" s="5"/>
      <c r="N3" s="5"/>
      <c r="O3" s="6"/>
      <c r="P3" s="64"/>
      <c r="Q3" s="42"/>
      <c r="R3" s="143"/>
      <c r="S3" s="143"/>
      <c r="T3" s="143"/>
      <c r="U3" s="143"/>
      <c r="V3" s="146"/>
      <c r="W3" s="124"/>
      <c r="X3" s="125"/>
      <c r="Y3" s="125"/>
      <c r="Z3" s="125"/>
      <c r="AA3" s="126"/>
      <c r="AB3" s="6"/>
      <c r="AC3" s="6"/>
      <c r="AD3" s="6"/>
      <c r="AE3" s="6"/>
      <c r="AF3" s="6"/>
      <c r="AG3" s="6"/>
      <c r="AH3" s="11"/>
      <c r="AI3" s="10" t="e">
        <f>TRUNC(RIGHT(E8,4)/1000,0)</f>
        <v>#VALUE!</v>
      </c>
      <c r="AJ3" s="10" t="e">
        <f>TRUNC(RIGHT(E8,3)/100,0)</f>
        <v>#VALUE!</v>
      </c>
      <c r="AK3" s="10" t="e">
        <f>TRUNC(RIGHT(E8,2)/10,0)</f>
        <v>#VALUE!</v>
      </c>
      <c r="AL3" s="10" t="e">
        <f>TRUNC(RIGHT(E8,1)/1,0)</f>
        <v>#VALUE!</v>
      </c>
      <c r="AM3" s="11"/>
      <c r="AN3" s="10" t="e">
        <f>TRUNC(RIGHT(F8,4)/1000,0)</f>
        <v>#VALUE!</v>
      </c>
      <c r="AO3" s="10" t="e">
        <f>TRUNC(RIGHT(F8,3)/100,0)</f>
        <v>#VALUE!</v>
      </c>
      <c r="AP3" s="10" t="e">
        <f>TRUNC(RIGHT(F8,2)/10,0)</f>
        <v>#VALUE!</v>
      </c>
      <c r="AQ3" s="10" t="e">
        <f>TRUNC(RIGHT(F8,1)/1,0)</f>
        <v>#VALUE!</v>
      </c>
      <c r="AR3" s="11"/>
      <c r="AS3" s="10" t="e">
        <f>TRUNC(RIGHT(G8,4)/1000,0)</f>
        <v>#VALUE!</v>
      </c>
      <c r="AT3" s="10" t="e">
        <f>TRUNC(RIGHT(G8,3)/100,0)</f>
        <v>#VALUE!</v>
      </c>
      <c r="AU3" s="10" t="e">
        <f>TRUNC(RIGHT(G8,2)/10,0)</f>
        <v>#VALUE!</v>
      </c>
      <c r="AV3" s="10" t="e">
        <f>TRUNC(RIGHT(G8,1)/1,0)</f>
        <v>#VALUE!</v>
      </c>
      <c r="AW3" s="11"/>
      <c r="AX3" s="10" t="e">
        <f>TRUNC(RIGHT(H8,4)/1000,0)</f>
        <v>#VALUE!</v>
      </c>
      <c r="AY3" s="10" t="e">
        <f>TRUNC(RIGHT(H8,3)/100,0)</f>
        <v>#VALUE!</v>
      </c>
      <c r="AZ3" s="10" t="e">
        <f>TRUNC(RIGHT(H8,2)/10,0)</f>
        <v>#VALUE!</v>
      </c>
      <c r="BA3" s="10" t="e">
        <f>TRUNC(RIGHT(H8,1)/1,0)</f>
        <v>#VALUE!</v>
      </c>
      <c r="BB3" s="11"/>
      <c r="BC3" s="10" t="e">
        <f>TRUNC(RIGHT(I8,4)/1000,0)</f>
        <v>#VALUE!</v>
      </c>
      <c r="BD3" s="10" t="e">
        <f>TRUNC(RIGHT(I8,3)/100,0)</f>
        <v>#VALUE!</v>
      </c>
      <c r="BE3" s="10" t="e">
        <f>TRUNC(RIGHT(I8,2)/10,0)</f>
        <v>#VALUE!</v>
      </c>
      <c r="BF3" s="10" t="e">
        <f>TRUNC(RIGHT(I8,1)/1,0)</f>
        <v>#VALUE!</v>
      </c>
      <c r="BG3" s="11"/>
      <c r="BH3" s="10" t="e">
        <f>TRUNC(RIGHT(J8,4)/1000,0)</f>
        <v>#VALUE!</v>
      </c>
      <c r="BI3" s="10" t="e">
        <f>TRUNC(RIGHT(J8,3)/100,0)</f>
        <v>#VALUE!</v>
      </c>
      <c r="BJ3" s="10" t="e">
        <f>TRUNC(RIGHT(J8,2)/10,0)</f>
        <v>#VALUE!</v>
      </c>
      <c r="BK3" s="10" t="e">
        <f>TRUNC(RIGHT(J8,1)/1,0)</f>
        <v>#VALUE!</v>
      </c>
      <c r="BL3" s="11"/>
      <c r="BM3" s="10" t="e">
        <f>TRUNC(RIGHT(K8,4)/1000,0)</f>
        <v>#VALUE!</v>
      </c>
      <c r="BN3" s="10" t="e">
        <f>TRUNC(RIGHT(K8,3)/100,0)</f>
        <v>#VALUE!</v>
      </c>
      <c r="BO3" s="10" t="e">
        <f>TRUNC(RIGHT(K8,2)/10,0)</f>
        <v>#VALUE!</v>
      </c>
      <c r="BP3" s="10" t="e">
        <f>TRUNC(RIGHT(K8,1)/1,0)</f>
        <v>#VALUE!</v>
      </c>
      <c r="BQ3" s="11"/>
      <c r="BR3" s="10" t="e">
        <f>TRUNC(RIGHT(L8,4)/1000,0)</f>
        <v>#VALUE!</v>
      </c>
      <c r="BS3" s="10" t="e">
        <f>TRUNC(RIGHT(L8,3)/100,0)</f>
        <v>#VALUE!</v>
      </c>
      <c r="BT3" s="10" t="e">
        <f>TRUNC(RIGHT(L8,2)/10,0)</f>
        <v>#VALUE!</v>
      </c>
      <c r="BU3" s="10" t="e">
        <f>TRUNC(RIGHT(L8,1)/1,0)</f>
        <v>#VALUE!</v>
      </c>
      <c r="BV3" s="11"/>
      <c r="BW3" s="10" t="e">
        <f>TRUNC(RIGHT(M8,4)/1000,0)</f>
        <v>#VALUE!</v>
      </c>
      <c r="BX3" s="10" t="e">
        <f>TRUNC(RIGHT(M8,3)/100,0)</f>
        <v>#VALUE!</v>
      </c>
      <c r="BY3" s="10" t="e">
        <f>TRUNC(RIGHT(M8,2)/10,0)</f>
        <v>#VALUE!</v>
      </c>
      <c r="BZ3" s="10" t="e">
        <f>TRUNC(RIGHT(M8,1)/1,0)</f>
        <v>#VALUE!</v>
      </c>
      <c r="CA3" s="11"/>
      <c r="CB3" s="10" t="e">
        <f>TRUNC(RIGHT(N8,4)/1000,0)</f>
        <v>#VALUE!</v>
      </c>
      <c r="CC3" s="10" t="e">
        <f>TRUNC(RIGHT(N8,3)/100,0)</f>
        <v>#VALUE!</v>
      </c>
      <c r="CD3" s="10" t="e">
        <f>TRUNC(RIGHT(N8,2)/10,0)</f>
        <v>#VALUE!</v>
      </c>
      <c r="CE3" s="10" t="e">
        <f>TRUNC(RIGHT(N8,1)/1,0)</f>
        <v>#VALUE!</v>
      </c>
      <c r="CF3" s="11"/>
      <c r="CG3" s="10" t="e">
        <f>TRUNC(RIGHT(O8,4)/1000,0)</f>
        <v>#VALUE!</v>
      </c>
      <c r="CH3" s="10" t="e">
        <f>TRUNC(RIGHT(O8,3)/100,0)</f>
        <v>#VALUE!</v>
      </c>
      <c r="CI3" s="10" t="e">
        <f>TRUNC(RIGHT(O8,2)/10,0)</f>
        <v>#VALUE!</v>
      </c>
      <c r="CJ3" s="10" t="e">
        <f>TRUNC(RIGHT(O8,1)/1,0)</f>
        <v>#VALUE!</v>
      </c>
      <c r="CK3" s="11"/>
      <c r="CL3" s="10" t="e">
        <f>TRUNC(RIGHT(P8,4)/1000,0)</f>
        <v>#VALUE!</v>
      </c>
      <c r="CM3" s="10" t="e">
        <f>TRUNC(RIGHT(P8,3)/100,0)</f>
        <v>#VALUE!</v>
      </c>
      <c r="CN3" s="10" t="e">
        <f>TRUNC(RIGHT(P8,2)/10,0)</f>
        <v>#VALUE!</v>
      </c>
      <c r="CO3" s="10" t="e">
        <f>TRUNC(RIGHT(P8,1)/1,0)</f>
        <v>#VALUE!</v>
      </c>
    </row>
    <row r="4" spans="1:93">
      <c r="A4" s="130" t="s">
        <v>27</v>
      </c>
      <c r="B4" s="132"/>
      <c r="C4" s="132"/>
      <c r="D4" s="105"/>
      <c r="E4" s="5"/>
      <c r="F4" s="5"/>
      <c r="G4" s="53"/>
      <c r="H4" s="55"/>
      <c r="I4" s="53"/>
      <c r="J4" s="5"/>
      <c r="K4" s="30"/>
      <c r="L4" s="5"/>
      <c r="M4" s="5"/>
      <c r="N4" s="5"/>
      <c r="O4" s="6"/>
      <c r="P4" s="64"/>
      <c r="Q4" s="42"/>
      <c r="R4" s="143"/>
      <c r="S4" s="143"/>
      <c r="T4" s="143"/>
      <c r="U4" s="143"/>
      <c r="V4" s="146"/>
      <c r="W4" s="124"/>
      <c r="X4" s="125"/>
      <c r="Y4" s="125"/>
      <c r="Z4" s="125"/>
      <c r="AA4" s="126"/>
      <c r="AB4" s="6"/>
      <c r="AC4" s="6"/>
      <c r="AD4" s="6"/>
      <c r="AE4" s="6"/>
      <c r="AF4" s="6"/>
      <c r="AG4" s="19"/>
      <c r="AH4" s="15"/>
      <c r="AI4" s="1"/>
      <c r="AJ4" s="10">
        <f>E9</f>
        <v>0</v>
      </c>
      <c r="AK4" s="10">
        <f>E10</f>
        <v>0</v>
      </c>
      <c r="AL4" s="10">
        <f>E11</f>
        <v>0</v>
      </c>
      <c r="AM4" s="11"/>
      <c r="AN4" s="1"/>
      <c r="AO4" s="10">
        <f>F9</f>
        <v>0</v>
      </c>
      <c r="AP4" s="10">
        <f>F10</f>
        <v>0</v>
      </c>
      <c r="AQ4" s="10">
        <f>F11</f>
        <v>0</v>
      </c>
      <c r="AR4" s="11"/>
      <c r="AS4" s="1"/>
      <c r="AT4" s="10">
        <f>G9</f>
        <v>0</v>
      </c>
      <c r="AU4" s="10">
        <f>G10</f>
        <v>0</v>
      </c>
      <c r="AV4" s="10">
        <f>G11</f>
        <v>0</v>
      </c>
      <c r="AW4" s="11"/>
      <c r="AX4" s="1"/>
      <c r="AY4" s="10">
        <f>H9</f>
        <v>0</v>
      </c>
      <c r="AZ4" s="10">
        <f>H10</f>
        <v>0</v>
      </c>
      <c r="BA4" s="10">
        <f>H11</f>
        <v>0</v>
      </c>
      <c r="BB4" s="11"/>
      <c r="BC4" s="1"/>
      <c r="BD4" s="10">
        <f>I9</f>
        <v>0</v>
      </c>
      <c r="BE4" s="10">
        <f>I10</f>
        <v>0</v>
      </c>
      <c r="BF4" s="10">
        <f>I11</f>
        <v>0</v>
      </c>
      <c r="BG4" s="11"/>
      <c r="BH4" s="1"/>
      <c r="BI4" s="10">
        <f>J9</f>
        <v>0</v>
      </c>
      <c r="BJ4" s="10">
        <f>J10</f>
        <v>0</v>
      </c>
      <c r="BK4" s="10">
        <f>J11</f>
        <v>0</v>
      </c>
      <c r="BL4" s="11"/>
      <c r="BM4" s="1"/>
      <c r="BN4" s="10">
        <f>K9</f>
        <v>0</v>
      </c>
      <c r="BO4" s="10">
        <f>K10</f>
        <v>0</v>
      </c>
      <c r="BP4" s="10">
        <f>K11</f>
        <v>0</v>
      </c>
      <c r="BQ4" s="11"/>
      <c r="BR4" s="1"/>
      <c r="BS4" s="10">
        <f>L9</f>
        <v>0</v>
      </c>
      <c r="BT4" s="10">
        <f>L10</f>
        <v>0</v>
      </c>
      <c r="BU4" s="10">
        <f>L11</f>
        <v>0</v>
      </c>
      <c r="BV4" s="11"/>
      <c r="BW4" s="1"/>
      <c r="BX4" s="10">
        <f>M9</f>
        <v>0</v>
      </c>
      <c r="BY4" s="10">
        <f>M10</f>
        <v>0</v>
      </c>
      <c r="BZ4" s="10">
        <f>M11</f>
        <v>0</v>
      </c>
      <c r="CA4" s="11"/>
      <c r="CB4" s="1"/>
      <c r="CC4" s="10">
        <f>N9</f>
        <v>0</v>
      </c>
      <c r="CD4" s="10">
        <f>N10</f>
        <v>0</v>
      </c>
      <c r="CE4" s="10">
        <f>N11</f>
        <v>0</v>
      </c>
      <c r="CF4" s="11"/>
      <c r="CG4" s="1"/>
      <c r="CH4" s="10">
        <f>O9</f>
        <v>0</v>
      </c>
      <c r="CI4" s="10">
        <f>O10</f>
        <v>0</v>
      </c>
      <c r="CJ4" s="10">
        <f>O11</f>
        <v>0</v>
      </c>
      <c r="CK4" s="11"/>
      <c r="CL4" s="1"/>
      <c r="CM4" s="10">
        <f>P9</f>
        <v>0</v>
      </c>
      <c r="CN4" s="10">
        <f>P9</f>
        <v>0</v>
      </c>
      <c r="CO4" s="10">
        <f>P11</f>
        <v>0</v>
      </c>
    </row>
    <row r="5" spans="1:93" ht="15">
      <c r="A5" s="55"/>
      <c r="B5" s="99"/>
      <c r="C5" s="133" t="s">
        <v>14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6"/>
      <c r="P5" s="64"/>
      <c r="Q5" s="42"/>
      <c r="R5" s="143"/>
      <c r="S5" s="143"/>
      <c r="T5" s="143"/>
      <c r="U5" s="143"/>
      <c r="V5" s="146"/>
      <c r="W5" s="124"/>
      <c r="X5" s="125"/>
      <c r="Y5" s="125"/>
      <c r="Z5" s="125"/>
      <c r="AA5" s="126"/>
      <c r="AB5" s="6"/>
      <c r="AC5" s="85"/>
      <c r="AD5" s="19"/>
      <c r="AE5" s="19"/>
      <c r="AF5" s="19"/>
      <c r="AG5" s="19"/>
      <c r="AH5" s="2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</row>
    <row r="6" spans="1:93">
      <c r="A6" s="135" t="s">
        <v>76</v>
      </c>
      <c r="B6" s="99"/>
      <c r="C6" s="137" t="s">
        <v>25</v>
      </c>
      <c r="D6" s="138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57"/>
      <c r="P6" s="67"/>
      <c r="Q6" s="139" t="s">
        <v>40</v>
      </c>
      <c r="R6" s="144"/>
      <c r="S6" s="144"/>
      <c r="T6" s="144"/>
      <c r="U6" s="144"/>
      <c r="V6" s="146"/>
      <c r="W6" s="127"/>
      <c r="X6" s="128"/>
      <c r="Y6" s="128"/>
      <c r="Z6" s="128"/>
      <c r="AA6" s="129"/>
      <c r="AB6" s="6"/>
      <c r="AC6" s="6"/>
      <c r="AD6" s="19"/>
      <c r="AE6" s="19"/>
      <c r="AF6" s="19"/>
      <c r="AG6" s="19"/>
      <c r="AH6" t="s">
        <v>35</v>
      </c>
      <c r="AI6" s="3" t="s">
        <v>15</v>
      </c>
      <c r="AJ6" s="3" t="s">
        <v>16</v>
      </c>
      <c r="AK6" s="3" t="s">
        <v>17</v>
      </c>
      <c r="AL6" s="3" t="s">
        <v>18</v>
      </c>
      <c r="AM6" s="11"/>
      <c r="AN6" s="3" t="s">
        <v>15</v>
      </c>
      <c r="AO6" s="3" t="s">
        <v>16</v>
      </c>
      <c r="AP6" s="3" t="s">
        <v>17</v>
      </c>
      <c r="AQ6" s="3" t="s">
        <v>18</v>
      </c>
      <c r="AR6" s="11"/>
      <c r="AS6" s="3" t="s">
        <v>15</v>
      </c>
      <c r="AT6" s="3" t="s">
        <v>16</v>
      </c>
      <c r="AU6" s="3" t="s">
        <v>17</v>
      </c>
      <c r="AV6" s="3" t="s">
        <v>18</v>
      </c>
      <c r="AW6" s="11"/>
      <c r="AX6" s="3" t="s">
        <v>15</v>
      </c>
      <c r="AY6" s="3" t="s">
        <v>16</v>
      </c>
      <c r="AZ6" s="3" t="s">
        <v>17</v>
      </c>
      <c r="BA6" s="3" t="s">
        <v>18</v>
      </c>
      <c r="BB6" s="11"/>
      <c r="BC6" s="3" t="s">
        <v>15</v>
      </c>
      <c r="BD6" s="3" t="s">
        <v>16</v>
      </c>
      <c r="BE6" s="3" t="s">
        <v>17</v>
      </c>
      <c r="BF6" s="3" t="s">
        <v>18</v>
      </c>
      <c r="BG6" s="11"/>
      <c r="BH6" s="3" t="s">
        <v>15</v>
      </c>
      <c r="BI6" s="3" t="s">
        <v>16</v>
      </c>
      <c r="BJ6" s="3" t="s">
        <v>17</v>
      </c>
      <c r="BK6" s="3" t="s">
        <v>18</v>
      </c>
      <c r="BL6" s="11"/>
      <c r="BM6" s="3" t="s">
        <v>15</v>
      </c>
      <c r="BN6" s="3" t="s">
        <v>16</v>
      </c>
      <c r="BO6" s="3" t="s">
        <v>17</v>
      </c>
      <c r="BP6" s="3" t="s">
        <v>18</v>
      </c>
      <c r="BQ6" s="11"/>
      <c r="BR6" s="3" t="s">
        <v>15</v>
      </c>
      <c r="BS6" s="3" t="s">
        <v>16</v>
      </c>
      <c r="BT6" s="3" t="s">
        <v>17</v>
      </c>
      <c r="BU6" s="3" t="s">
        <v>18</v>
      </c>
      <c r="BV6" s="11"/>
      <c r="BW6" s="3" t="s">
        <v>15</v>
      </c>
      <c r="BX6" s="3" t="s">
        <v>16</v>
      </c>
      <c r="BY6" s="3" t="s">
        <v>17</v>
      </c>
      <c r="BZ6" s="3" t="s">
        <v>18</v>
      </c>
      <c r="CA6" s="11"/>
      <c r="CB6" s="3" t="s">
        <v>15</v>
      </c>
      <c r="CC6" s="3" t="s">
        <v>16</v>
      </c>
      <c r="CD6" s="3" t="s">
        <v>17</v>
      </c>
      <c r="CE6" s="3" t="s">
        <v>18</v>
      </c>
      <c r="CF6" s="11"/>
      <c r="CG6" s="3" t="s">
        <v>15</v>
      </c>
      <c r="CH6" s="3" t="s">
        <v>16</v>
      </c>
      <c r="CI6" s="3" t="s">
        <v>17</v>
      </c>
      <c r="CJ6" s="3" t="s">
        <v>18</v>
      </c>
      <c r="CK6" s="11"/>
      <c r="CL6" s="3" t="s">
        <v>15</v>
      </c>
      <c r="CM6" s="3" t="s">
        <v>16</v>
      </c>
      <c r="CN6" s="3" t="s">
        <v>17</v>
      </c>
      <c r="CO6" s="3" t="s">
        <v>18</v>
      </c>
    </row>
    <row r="7" spans="1:93">
      <c r="A7" s="136"/>
      <c r="B7" s="101"/>
      <c r="C7" s="137" t="s">
        <v>19</v>
      </c>
      <c r="D7" s="138"/>
      <c r="E7" s="54"/>
      <c r="F7" s="54"/>
      <c r="G7" s="54"/>
      <c r="H7" s="54"/>
      <c r="I7" s="54"/>
      <c r="J7" s="54"/>
      <c r="K7" s="54"/>
      <c r="L7" s="54"/>
      <c r="M7" s="54"/>
      <c r="N7" s="54"/>
      <c r="O7" s="58"/>
      <c r="P7" s="68"/>
      <c r="Q7" s="139"/>
      <c r="R7" s="44" t="s">
        <v>64</v>
      </c>
      <c r="S7" s="44" t="s">
        <v>56</v>
      </c>
      <c r="T7" s="47"/>
      <c r="U7" s="47"/>
      <c r="V7" s="146"/>
      <c r="W7" s="116" t="s">
        <v>41</v>
      </c>
      <c r="X7" s="116" t="s">
        <v>42</v>
      </c>
      <c r="Y7" s="116" t="s">
        <v>22</v>
      </c>
      <c r="Z7" s="116" t="s">
        <v>29</v>
      </c>
      <c r="AA7" s="117" t="s">
        <v>34</v>
      </c>
      <c r="AB7" s="28"/>
      <c r="AC7" s="6"/>
      <c r="AD7" s="6"/>
      <c r="AE7" s="6"/>
      <c r="AF7" s="19"/>
      <c r="AG7" s="19"/>
      <c r="AH7" s="13" t="s">
        <v>20</v>
      </c>
      <c r="AI7" s="2" t="s">
        <v>20</v>
      </c>
      <c r="AJ7" s="2"/>
      <c r="AK7" s="2" t="s">
        <v>21</v>
      </c>
      <c r="AL7" s="12" t="s">
        <v>1</v>
      </c>
      <c r="AM7" s="11"/>
      <c r="AN7" s="2" t="s">
        <v>20</v>
      </c>
      <c r="AO7" s="2"/>
      <c r="AP7" s="2" t="s">
        <v>21</v>
      </c>
      <c r="AQ7" s="12" t="s">
        <v>1</v>
      </c>
      <c r="AR7" s="11"/>
      <c r="AS7" s="2" t="s">
        <v>20</v>
      </c>
      <c r="AT7" s="2"/>
      <c r="AU7" s="2" t="s">
        <v>21</v>
      </c>
      <c r="AV7" s="12" t="s">
        <v>1</v>
      </c>
      <c r="AW7" s="11"/>
      <c r="AX7" s="2" t="s">
        <v>20</v>
      </c>
      <c r="AY7" s="2"/>
      <c r="AZ7" s="2" t="s">
        <v>21</v>
      </c>
      <c r="BA7" s="12" t="s">
        <v>1</v>
      </c>
      <c r="BB7" s="11"/>
      <c r="BC7" s="2" t="s">
        <v>20</v>
      </c>
      <c r="BD7" s="2"/>
      <c r="BE7" s="2" t="s">
        <v>21</v>
      </c>
      <c r="BF7" s="12" t="s">
        <v>1</v>
      </c>
      <c r="BG7" s="11"/>
      <c r="BH7" s="2" t="s">
        <v>20</v>
      </c>
      <c r="BI7" s="2"/>
      <c r="BJ7" s="2" t="s">
        <v>21</v>
      </c>
      <c r="BK7" s="12" t="s">
        <v>1</v>
      </c>
      <c r="BL7" s="11"/>
      <c r="BM7" s="2" t="s">
        <v>20</v>
      </c>
      <c r="BN7" s="2"/>
      <c r="BO7" s="2" t="s">
        <v>21</v>
      </c>
      <c r="BP7" s="12" t="s">
        <v>1</v>
      </c>
      <c r="BQ7" s="11"/>
      <c r="BR7" s="2" t="s">
        <v>20</v>
      </c>
      <c r="BS7" s="2"/>
      <c r="BT7" s="2" t="s">
        <v>21</v>
      </c>
      <c r="BU7" s="12" t="s">
        <v>1</v>
      </c>
      <c r="BV7" s="11"/>
      <c r="BW7" s="2" t="s">
        <v>20</v>
      </c>
      <c r="BX7" s="2"/>
      <c r="BY7" s="2" t="s">
        <v>21</v>
      </c>
      <c r="BZ7" s="12" t="s">
        <v>1</v>
      </c>
      <c r="CA7" s="11"/>
      <c r="CB7" s="2" t="s">
        <v>20</v>
      </c>
      <c r="CC7" s="2"/>
      <c r="CD7" s="2" t="s">
        <v>21</v>
      </c>
      <c r="CE7" s="12" t="s">
        <v>1</v>
      </c>
      <c r="CF7" s="11"/>
      <c r="CG7" s="2" t="s">
        <v>20</v>
      </c>
      <c r="CH7" s="2"/>
      <c r="CI7" s="2" t="s">
        <v>21</v>
      </c>
      <c r="CJ7" s="12" t="s">
        <v>1</v>
      </c>
      <c r="CK7" s="11"/>
      <c r="CL7" s="2" t="s">
        <v>20</v>
      </c>
      <c r="CM7" s="2"/>
      <c r="CN7" s="2" t="s">
        <v>21</v>
      </c>
      <c r="CO7" s="12" t="s">
        <v>1</v>
      </c>
    </row>
    <row r="8" spans="1:93">
      <c r="A8" s="136"/>
      <c r="B8" s="101"/>
      <c r="C8" s="119" t="s">
        <v>28</v>
      </c>
      <c r="D8" s="52" t="s">
        <v>17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59"/>
      <c r="P8" s="68"/>
      <c r="Q8" s="139"/>
      <c r="R8" s="44"/>
      <c r="S8" s="44"/>
      <c r="T8" s="47"/>
      <c r="U8" s="47"/>
      <c r="V8" s="146"/>
      <c r="W8" s="116"/>
      <c r="X8" s="116"/>
      <c r="Y8" s="116"/>
      <c r="Z8" s="116"/>
      <c r="AA8" s="118"/>
      <c r="AB8" s="86"/>
      <c r="AC8" s="19"/>
      <c r="AD8" s="6"/>
      <c r="AE8" s="6"/>
      <c r="AF8" s="6"/>
      <c r="AG8" s="6"/>
      <c r="AH8" s="39" t="s">
        <v>44</v>
      </c>
      <c r="AI8" s="10" t="e">
        <f>($AL$3*10)+$AJ$3</f>
        <v>#VALUE!</v>
      </c>
      <c r="AJ8" s="10">
        <f>$AK$4+$AL$4</f>
        <v>0</v>
      </c>
      <c r="AK8" s="2">
        <v>1234</v>
      </c>
      <c r="AL8" s="10" t="e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#N/A</v>
      </c>
      <c r="AM8" s="11"/>
      <c r="AN8" s="10" t="e">
        <f>(AQ$3*10)+AO$3</f>
        <v>#VALUE!</v>
      </c>
      <c r="AO8" s="10">
        <f>AP$4+AQ$4</f>
        <v>0</v>
      </c>
      <c r="AP8" s="2">
        <v>1234</v>
      </c>
      <c r="AQ8" s="10" t="e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#N/A</v>
      </c>
      <c r="AR8" s="11"/>
      <c r="AS8" s="10" t="e">
        <f>(AV$3*10)+AT$3</f>
        <v>#VALUE!</v>
      </c>
      <c r="AT8" s="10">
        <f>AU$4+AV$4</f>
        <v>0</v>
      </c>
      <c r="AU8" s="2">
        <v>1234</v>
      </c>
      <c r="AV8" s="10" t="e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#N/A</v>
      </c>
      <c r="AW8" s="11"/>
      <c r="AX8" s="10" t="e">
        <f>(BA$3*10)+AY$3</f>
        <v>#VALUE!</v>
      </c>
      <c r="AY8" s="10">
        <f>AZ$4+BA$4</f>
        <v>0</v>
      </c>
      <c r="AZ8" s="2">
        <v>1234</v>
      </c>
      <c r="BA8" s="10" t="e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#N/A</v>
      </c>
      <c r="BB8" s="11"/>
      <c r="BC8" s="10" t="e">
        <f>(BF$3*10)+BD$3</f>
        <v>#VALUE!</v>
      </c>
      <c r="BD8" s="10">
        <f>BE$4+BF$4</f>
        <v>0</v>
      </c>
      <c r="BE8" s="2">
        <v>1234</v>
      </c>
      <c r="BF8" s="10" t="e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#N/A</v>
      </c>
      <c r="BG8" s="11"/>
      <c r="BH8" s="10" t="e">
        <f>(BK$3*10)+BI$3</f>
        <v>#VALUE!</v>
      </c>
      <c r="BI8" s="10">
        <f>BJ$4+BK$4</f>
        <v>0</v>
      </c>
      <c r="BJ8" s="2">
        <v>1234</v>
      </c>
      <c r="BK8" s="10" t="e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#N/A</v>
      </c>
      <c r="BL8" s="11"/>
      <c r="BM8" s="10" t="e">
        <f>(BP$3*10)+BN$3</f>
        <v>#VALUE!</v>
      </c>
      <c r="BN8" s="10">
        <f>BO$4+BP$4</f>
        <v>0</v>
      </c>
      <c r="BO8" s="2">
        <v>1234</v>
      </c>
      <c r="BP8" s="10" t="e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#N/A</v>
      </c>
      <c r="BQ8" s="11"/>
      <c r="BR8" s="10" t="e">
        <f>(BU$3*10)+BS$3</f>
        <v>#VALUE!</v>
      </c>
      <c r="BS8" s="10">
        <f>BT$4+BU$4</f>
        <v>0</v>
      </c>
      <c r="BT8" s="2">
        <v>1234</v>
      </c>
      <c r="BU8" s="10" t="e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#N/A</v>
      </c>
      <c r="BV8" s="11"/>
      <c r="BW8" s="10" t="e">
        <f>(BZ$3*10)+BX$3</f>
        <v>#VALUE!</v>
      </c>
      <c r="BX8" s="10">
        <f>BY$4+BZ$4</f>
        <v>0</v>
      </c>
      <c r="BY8" s="2">
        <v>1234</v>
      </c>
      <c r="BZ8" s="10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11"/>
      <c r="CB8" s="10" t="e">
        <f>(CE$3*10)+CC$3</f>
        <v>#VALUE!</v>
      </c>
      <c r="CC8" s="10">
        <f>CD$4+CE$4</f>
        <v>0</v>
      </c>
      <c r="CD8" s="2">
        <v>1234</v>
      </c>
      <c r="CE8" s="10" t="e">
        <f t="shared" ref="CE8:CE21" ca="1" si="0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11"/>
      <c r="CG8" s="10" t="e">
        <f>(CJ$3*10)+CH$3</f>
        <v>#VALUE!</v>
      </c>
      <c r="CH8" s="10">
        <f>CI$4+CJ$4</f>
        <v>0</v>
      </c>
      <c r="CI8" s="2">
        <v>1234</v>
      </c>
      <c r="CJ8" s="10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11"/>
      <c r="CL8" s="10" t="e">
        <f>(CO$3*10)+CM$3</f>
        <v>#VALUE!</v>
      </c>
      <c r="CM8" s="10">
        <f>CN$4+CO$4</f>
        <v>0</v>
      </c>
      <c r="CN8" s="2">
        <v>1234</v>
      </c>
      <c r="CO8" s="10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>
      <c r="A9" s="136"/>
      <c r="B9" s="101"/>
      <c r="C9" s="119"/>
      <c r="D9" s="52" t="s">
        <v>68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59"/>
      <c r="P9" s="68"/>
      <c r="Q9" s="139"/>
      <c r="R9" s="44"/>
      <c r="S9" s="44"/>
      <c r="T9" s="47"/>
      <c r="U9" s="47"/>
      <c r="V9" s="146"/>
      <c r="W9" s="116"/>
      <c r="X9" s="116"/>
      <c r="Y9" s="116"/>
      <c r="Z9" s="116"/>
      <c r="AA9" s="118"/>
      <c r="AB9" s="28"/>
      <c r="AC9" s="87"/>
      <c r="AD9" s="6"/>
      <c r="AE9" s="6"/>
      <c r="AF9" s="6"/>
      <c r="AG9" s="6"/>
      <c r="AH9" s="39" t="s">
        <v>30</v>
      </c>
      <c r="AI9" s="10" t="e">
        <f>($AL$3*10)+$AI$3</f>
        <v>#VALUE!</v>
      </c>
      <c r="AJ9" s="10">
        <f>$AJ$4+$AK$4+$AL$4</f>
        <v>0</v>
      </c>
      <c r="AK9" s="2">
        <v>1243</v>
      </c>
      <c r="AL9" s="10" t="e">
        <f t="shared" ref="AL9:AL31" ca="1" si="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#N/A</v>
      </c>
      <c r="AM9" s="11"/>
      <c r="AN9" s="10" t="e">
        <f>(AQ$3*10)+AN$3</f>
        <v>#VALUE!</v>
      </c>
      <c r="AO9" s="10">
        <f>AO$4+AP$4+AQ$4</f>
        <v>0</v>
      </c>
      <c r="AP9" s="2">
        <v>1243</v>
      </c>
      <c r="AQ9" s="10" t="e">
        <f t="shared" ref="AQ9:AQ31" ca="1" si="2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#N/A</v>
      </c>
      <c r="AR9" s="11"/>
      <c r="AS9" s="10" t="e">
        <f>(AV$3*10)+AS$3</f>
        <v>#VALUE!</v>
      </c>
      <c r="AT9" s="10">
        <f>AT$4+AU$4+AV$4</f>
        <v>0</v>
      </c>
      <c r="AU9" s="2">
        <v>1243</v>
      </c>
      <c r="AV9" s="10" t="e">
        <f t="shared" ref="AV9:AV31" ca="1" si="3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#N/A</v>
      </c>
      <c r="AW9" s="11"/>
      <c r="AX9" s="10" t="e">
        <f>(BA$3*10)+AX$3</f>
        <v>#VALUE!</v>
      </c>
      <c r="AY9" s="10">
        <f>AY$4+AZ$4+BA$4</f>
        <v>0</v>
      </c>
      <c r="AZ9" s="2">
        <v>1243</v>
      </c>
      <c r="BA9" s="10" t="e">
        <f t="shared" ref="BA9:BA31" ca="1" si="4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#N/A</v>
      </c>
      <c r="BB9" s="11"/>
      <c r="BC9" s="10" t="e">
        <f>(BF$3*10)+BC$3</f>
        <v>#VALUE!</v>
      </c>
      <c r="BD9" s="10">
        <f>BD$4+BE$4+BF$4</f>
        <v>0</v>
      </c>
      <c r="BE9" s="2">
        <v>1243</v>
      </c>
      <c r="BF9" s="10" t="e">
        <f t="shared" ref="BF9:BF31" ca="1" si="5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#N/A</v>
      </c>
      <c r="BG9" s="11"/>
      <c r="BH9" s="10" t="e">
        <f>(BK$3*10)+BH$3</f>
        <v>#VALUE!</v>
      </c>
      <c r="BI9" s="10">
        <f>BI$4+BJ$4+BK$4</f>
        <v>0</v>
      </c>
      <c r="BJ9" s="2">
        <v>1243</v>
      </c>
      <c r="BK9" s="10" t="e">
        <f t="shared" ref="BK9:BK31" ca="1" si="6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#N/A</v>
      </c>
      <c r="BL9" s="11"/>
      <c r="BM9" s="10" t="e">
        <f>(BP$3*10)+BM$3</f>
        <v>#VALUE!</v>
      </c>
      <c r="BN9" s="10">
        <f>BN$4+BO$4+BP$4</f>
        <v>0</v>
      </c>
      <c r="BO9" s="2">
        <v>1243</v>
      </c>
      <c r="BP9" s="10" t="e">
        <f t="shared" ref="BP9:BP31" ca="1" si="7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#N/A</v>
      </c>
      <c r="BQ9" s="11"/>
      <c r="BR9" s="10" t="e">
        <f>(BU$3*10)+BR$3</f>
        <v>#VALUE!</v>
      </c>
      <c r="BS9" s="10">
        <f>BS$4+BT$4+BU$4</f>
        <v>0</v>
      </c>
      <c r="BT9" s="2">
        <v>1243</v>
      </c>
      <c r="BU9" s="10" t="e">
        <f t="shared" ref="BU9:BU31" ca="1" si="8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#N/A</v>
      </c>
      <c r="BV9" s="11"/>
      <c r="BW9" s="10" t="e">
        <f>(BZ$3*10)+BW$3</f>
        <v>#VALUE!</v>
      </c>
      <c r="BX9" s="10">
        <f>BX$4+BY$4+BZ$4</f>
        <v>0</v>
      </c>
      <c r="BY9" s="2">
        <v>1243</v>
      </c>
      <c r="BZ9" s="10" t="e">
        <f t="shared" ref="BZ9:BZ31" ca="1" si="9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11"/>
      <c r="CB9" s="10" t="e">
        <f>(CE$3*10)+CB$3</f>
        <v>#VALUE!</v>
      </c>
      <c r="CC9" s="10">
        <f>CC$4+CD$4+CE$4</f>
        <v>0</v>
      </c>
      <c r="CD9" s="2">
        <v>1243</v>
      </c>
      <c r="CE9" s="10" t="e">
        <f t="shared" ca="1" si="0"/>
        <v>#N/A</v>
      </c>
      <c r="CF9" s="11"/>
      <c r="CG9" s="10" t="e">
        <f>(CJ$3*10)+CG$3</f>
        <v>#VALUE!</v>
      </c>
      <c r="CH9" s="10">
        <f>CH$4+CI$4+CJ$4</f>
        <v>0</v>
      </c>
      <c r="CI9" s="2">
        <v>1243</v>
      </c>
      <c r="CJ9" s="10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11"/>
      <c r="CL9" s="10" t="e">
        <f>(CO$3*10)+CL$3</f>
        <v>#VALUE!</v>
      </c>
      <c r="CM9" s="10">
        <f>CM$4+CN$4+CO$4</f>
        <v>0</v>
      </c>
      <c r="CN9" s="2">
        <v>1243</v>
      </c>
      <c r="CO9" s="10" t="e">
        <f t="shared" ref="CO9:CO31" ca="1" si="10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ht="15.75" customHeight="1">
      <c r="A10" s="136"/>
      <c r="B10" s="102"/>
      <c r="C10" s="120"/>
      <c r="D10" s="49" t="s">
        <v>67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59"/>
      <c r="P10" s="68"/>
      <c r="Q10" s="139"/>
      <c r="R10" s="44"/>
      <c r="S10" s="44"/>
      <c r="T10" s="47"/>
      <c r="U10" s="47"/>
      <c r="V10" s="146"/>
      <c r="W10" s="116"/>
      <c r="X10" s="116"/>
      <c r="Y10" s="116"/>
      <c r="Z10" s="116"/>
      <c r="AA10" s="118"/>
      <c r="AB10" s="6"/>
      <c r="AC10" s="28"/>
      <c r="AD10" s="6"/>
      <c r="AE10" s="6"/>
      <c r="AF10" s="6"/>
      <c r="AG10" s="6"/>
      <c r="AH10" s="39" t="s">
        <v>45</v>
      </c>
      <c r="AI10" s="10" t="e">
        <f>($AL$3*10)+$AK$3</f>
        <v>#VALUE!</v>
      </c>
      <c r="AJ10" s="10">
        <f>$AL$4</f>
        <v>0</v>
      </c>
      <c r="AK10" s="2">
        <v>1324</v>
      </c>
      <c r="AL10" s="10" t="e">
        <f t="shared" ca="1" si="1"/>
        <v>#N/A</v>
      </c>
      <c r="AM10" s="11"/>
      <c r="AN10" s="10" t="e">
        <f>(AQ$3*10)+AP$3</f>
        <v>#VALUE!</v>
      </c>
      <c r="AO10" s="10">
        <f>$AQ$4</f>
        <v>0</v>
      </c>
      <c r="AP10" s="2">
        <v>1324</v>
      </c>
      <c r="AQ10" s="10" t="e">
        <f t="shared" ca="1" si="2"/>
        <v>#N/A</v>
      </c>
      <c r="AR10" s="11"/>
      <c r="AS10" s="10" t="e">
        <f>(AV$3*10)+AU$3</f>
        <v>#VALUE!</v>
      </c>
      <c r="AT10" s="10">
        <f>$AV$4</f>
        <v>0</v>
      </c>
      <c r="AU10" s="2">
        <v>1324</v>
      </c>
      <c r="AV10" s="10" t="e">
        <f t="shared" ca="1" si="3"/>
        <v>#N/A</v>
      </c>
      <c r="AW10" s="11"/>
      <c r="AX10" s="10" t="e">
        <f>(BA$3*10)+AZ$3</f>
        <v>#VALUE!</v>
      </c>
      <c r="AY10" s="10">
        <f>$BA$4</f>
        <v>0</v>
      </c>
      <c r="AZ10" s="2">
        <v>1324</v>
      </c>
      <c r="BA10" s="10" t="e">
        <f t="shared" ca="1" si="4"/>
        <v>#N/A</v>
      </c>
      <c r="BB10" s="11"/>
      <c r="BC10" s="10" t="e">
        <f>(BF$3*10)+BE$3</f>
        <v>#VALUE!</v>
      </c>
      <c r="BD10" s="10">
        <f>$BF$4</f>
        <v>0</v>
      </c>
      <c r="BE10" s="2">
        <v>1324</v>
      </c>
      <c r="BF10" s="10" t="e">
        <f t="shared" ca="1" si="5"/>
        <v>#N/A</v>
      </c>
      <c r="BG10" s="11"/>
      <c r="BH10" s="10" t="e">
        <f>(BK$3*10)+BJ$3</f>
        <v>#VALUE!</v>
      </c>
      <c r="BI10" s="10">
        <f>$BK$4</f>
        <v>0</v>
      </c>
      <c r="BJ10" s="2">
        <v>1324</v>
      </c>
      <c r="BK10" s="10" t="e">
        <f t="shared" ca="1" si="6"/>
        <v>#N/A</v>
      </c>
      <c r="BL10" s="11"/>
      <c r="BM10" s="10" t="e">
        <f>(BP$3*10)+BO$3</f>
        <v>#VALUE!</v>
      </c>
      <c r="BN10" s="10">
        <f>$BP$4</f>
        <v>0</v>
      </c>
      <c r="BO10" s="2">
        <v>1324</v>
      </c>
      <c r="BP10" s="10" t="e">
        <f t="shared" ca="1" si="7"/>
        <v>#N/A</v>
      </c>
      <c r="BQ10" s="11"/>
      <c r="BR10" s="10" t="e">
        <f>(BU$3*10)+BT$3</f>
        <v>#VALUE!</v>
      </c>
      <c r="BS10" s="10">
        <f>$BU$4</f>
        <v>0</v>
      </c>
      <c r="BT10" s="2">
        <v>1324</v>
      </c>
      <c r="BU10" s="10" t="e">
        <f t="shared" ca="1" si="8"/>
        <v>#N/A</v>
      </c>
      <c r="BV10" s="11"/>
      <c r="BW10" s="10" t="e">
        <f>(BZ$3*10)+BY$3</f>
        <v>#VALUE!</v>
      </c>
      <c r="BX10" s="10">
        <f>$BZ$4</f>
        <v>0</v>
      </c>
      <c r="BY10" s="2">
        <v>1324</v>
      </c>
      <c r="BZ10" s="10" t="e">
        <f t="shared" ca="1" si="9"/>
        <v>#N/A</v>
      </c>
      <c r="CA10" s="11"/>
      <c r="CB10" s="10" t="e">
        <f>(CE$3*10)+CD$3</f>
        <v>#VALUE!</v>
      </c>
      <c r="CC10" s="10">
        <f>$CE$4</f>
        <v>0</v>
      </c>
      <c r="CD10" s="2">
        <v>1324</v>
      </c>
      <c r="CE10" s="10" t="e">
        <f t="shared" ca="1" si="0"/>
        <v>#N/A</v>
      </c>
      <c r="CF10" s="11"/>
      <c r="CG10" s="10" t="e">
        <f>(CJ$3*10)+CI$3</f>
        <v>#VALUE!</v>
      </c>
      <c r="CH10" s="10">
        <f>$CJ$4</f>
        <v>0</v>
      </c>
      <c r="CI10" s="2">
        <v>1324</v>
      </c>
      <c r="CJ10" s="10" t="e">
        <f t="shared" ref="CJ10:CJ31" ca="1" si="1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11"/>
      <c r="CL10" s="10" t="e">
        <f>(CO$3*10)+CN$3</f>
        <v>#VALUE!</v>
      </c>
      <c r="CM10" s="10">
        <f>$CO$4</f>
        <v>0</v>
      </c>
      <c r="CN10" s="2">
        <v>1324</v>
      </c>
      <c r="CO10" s="10" t="e">
        <f t="shared" ca="1" si="10"/>
        <v>#N/A</v>
      </c>
    </row>
    <row r="11" spans="1:93" ht="16.5" customHeight="1">
      <c r="A11" s="136"/>
      <c r="B11" s="103"/>
      <c r="C11" s="120"/>
      <c r="D11" s="49" t="s">
        <v>120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59"/>
      <c r="P11" s="68"/>
      <c r="Q11" s="139"/>
      <c r="R11" s="44"/>
      <c r="S11" s="44"/>
      <c r="T11" s="48"/>
      <c r="U11" s="47"/>
      <c r="V11" s="146"/>
      <c r="W11" s="116"/>
      <c r="X11" s="116"/>
      <c r="Y11" s="116"/>
      <c r="Z11" s="116"/>
      <c r="AA11" s="118"/>
      <c r="AB11" s="6"/>
      <c r="AC11" s="6"/>
      <c r="AD11" s="6"/>
      <c r="AE11" s="6"/>
      <c r="AF11" s="6"/>
      <c r="AG11" s="6"/>
      <c r="AH11" s="39" t="s">
        <v>46</v>
      </c>
      <c r="AI11" s="10" t="e">
        <f>($AJ$3*10)+$AL$3</f>
        <v>#VALUE!</v>
      </c>
      <c r="AJ11" s="2">
        <v>0</v>
      </c>
      <c r="AK11" s="2">
        <v>1342</v>
      </c>
      <c r="AL11" s="10" t="e">
        <f t="shared" ca="1" si="1"/>
        <v>#N/A</v>
      </c>
      <c r="AM11" s="11"/>
      <c r="AN11" s="10" t="e">
        <f>(AO$3*10)+AQ$3</f>
        <v>#VALUE!</v>
      </c>
      <c r="AO11" s="2">
        <v>0</v>
      </c>
      <c r="AP11" s="2">
        <v>1342</v>
      </c>
      <c r="AQ11" s="10" t="e">
        <f t="shared" ca="1" si="2"/>
        <v>#N/A</v>
      </c>
      <c r="AR11" s="11"/>
      <c r="AS11" s="10" t="e">
        <f>(AT$3*10)+AV$3</f>
        <v>#VALUE!</v>
      </c>
      <c r="AT11" s="2">
        <v>0</v>
      </c>
      <c r="AU11" s="2">
        <v>1342</v>
      </c>
      <c r="AV11" s="10" t="e">
        <f t="shared" ca="1" si="3"/>
        <v>#N/A</v>
      </c>
      <c r="AW11" s="11"/>
      <c r="AX11" s="10" t="e">
        <f>(AY$3*10)+BA$3</f>
        <v>#VALUE!</v>
      </c>
      <c r="AY11" s="2">
        <v>0</v>
      </c>
      <c r="AZ11" s="2">
        <v>1342</v>
      </c>
      <c r="BA11" s="10" t="e">
        <f t="shared" ca="1" si="4"/>
        <v>#N/A</v>
      </c>
      <c r="BB11" s="11"/>
      <c r="BC11" s="10" t="e">
        <f>(BD$3*10)+BF$3</f>
        <v>#VALUE!</v>
      </c>
      <c r="BD11" s="2">
        <v>0</v>
      </c>
      <c r="BE11" s="2">
        <v>1342</v>
      </c>
      <c r="BF11" s="10" t="e">
        <f t="shared" ca="1" si="5"/>
        <v>#N/A</v>
      </c>
      <c r="BG11" s="11"/>
      <c r="BH11" s="10" t="e">
        <f>(BI$3*10)+BK$3</f>
        <v>#VALUE!</v>
      </c>
      <c r="BI11" s="2">
        <v>0</v>
      </c>
      <c r="BJ11" s="2">
        <v>1342</v>
      </c>
      <c r="BK11" s="10" t="e">
        <f t="shared" ca="1" si="6"/>
        <v>#N/A</v>
      </c>
      <c r="BL11" s="11"/>
      <c r="BM11" s="10" t="e">
        <f>(BN$3*10)+BP$3</f>
        <v>#VALUE!</v>
      </c>
      <c r="BN11" s="2">
        <v>0</v>
      </c>
      <c r="BO11" s="2">
        <v>1342</v>
      </c>
      <c r="BP11" s="10" t="e">
        <f t="shared" ca="1" si="7"/>
        <v>#N/A</v>
      </c>
      <c r="BQ11" s="11"/>
      <c r="BR11" s="10" t="e">
        <f>(BS$3*10)+BU$3</f>
        <v>#VALUE!</v>
      </c>
      <c r="BS11" s="2">
        <v>0</v>
      </c>
      <c r="BT11" s="2">
        <v>1342</v>
      </c>
      <c r="BU11" s="10" t="e">
        <f t="shared" ca="1" si="8"/>
        <v>#N/A</v>
      </c>
      <c r="BV11" s="11"/>
      <c r="BW11" s="10" t="e">
        <f>(BX$3*10)+BZ$3</f>
        <v>#VALUE!</v>
      </c>
      <c r="BX11" s="2">
        <v>0</v>
      </c>
      <c r="BY11" s="2">
        <v>1342</v>
      </c>
      <c r="BZ11" s="10" t="e">
        <f t="shared" ca="1" si="9"/>
        <v>#N/A</v>
      </c>
      <c r="CA11" s="11"/>
      <c r="CB11" s="10" t="e">
        <f>(CC$3*10)+CE$3</f>
        <v>#VALUE!</v>
      </c>
      <c r="CC11" s="2">
        <v>0</v>
      </c>
      <c r="CD11" s="2">
        <v>1342</v>
      </c>
      <c r="CE11" s="10" t="e">
        <f t="shared" ca="1" si="0"/>
        <v>#N/A</v>
      </c>
      <c r="CF11" s="11"/>
      <c r="CG11" s="10" t="e">
        <f>(CH$3*10)+CJ$3</f>
        <v>#VALUE!</v>
      </c>
      <c r="CH11" s="2">
        <v>0</v>
      </c>
      <c r="CI11" s="2">
        <v>1342</v>
      </c>
      <c r="CJ11" s="10" t="e">
        <f t="shared" ca="1" si="11"/>
        <v>#N/A</v>
      </c>
      <c r="CK11" s="11"/>
      <c r="CL11" s="10" t="e">
        <f>(CM$3*10)+CO$3</f>
        <v>#VALUE!</v>
      </c>
      <c r="CM11" s="2">
        <v>0</v>
      </c>
      <c r="CN11" s="2">
        <v>1342</v>
      </c>
      <c r="CO11" s="10" t="e">
        <f t="shared" ca="1" si="10"/>
        <v>#N/A</v>
      </c>
    </row>
    <row r="12" spans="1:93">
      <c r="A12" s="74"/>
      <c r="B12" s="100"/>
      <c r="C12" s="53"/>
      <c r="D12" s="45"/>
      <c r="E12" s="46" t="str">
        <f>IF((E9+E10+E11)&lt;14,"OK",IF((E9+E10+E11)=14,IF(E10&gt;8,"Cut E &gt;8","OK"),IF((E9+E10+E11)=15, IF(E10&gt;5, "Cut E &gt;5", "OK"), "Cut E &gt;15")))</f>
        <v>OK</v>
      </c>
      <c r="F12" s="46" t="str">
        <f>IF((F9+F10+F11)&lt;14,"OK",IF((F9+F10+F11)=14,IF(F10&gt;8,"Cut E &gt;8","OK"),IF((F9+F10+F11)=15, IF(F10&gt;5, "Cut E &gt;5", "OK"), "Cut E &gt;15")))</f>
        <v>OK</v>
      </c>
      <c r="G12" s="46" t="str">
        <f t="shared" ref="G12:N12" si="12">IF((G9+G10+G11)&lt;14,"OK",IF((G9+G10+G11)=14,IF(G10&gt;8,"Cut E &gt;8","OK"),IF((G9+G10+G11)=15, IF(G10&gt;5, "Cut E &gt;5", "OK"), "Cut E &gt;15")))</f>
        <v>OK</v>
      </c>
      <c r="H12" s="46" t="str">
        <f t="shared" si="12"/>
        <v>OK</v>
      </c>
      <c r="I12" s="46" t="str">
        <f t="shared" si="12"/>
        <v>OK</v>
      </c>
      <c r="J12" s="46" t="str">
        <f t="shared" si="12"/>
        <v>OK</v>
      </c>
      <c r="K12" s="46" t="str">
        <f t="shared" si="12"/>
        <v>OK</v>
      </c>
      <c r="L12" s="46" t="str">
        <f t="shared" si="12"/>
        <v>OK</v>
      </c>
      <c r="M12" s="46" t="str">
        <f t="shared" si="12"/>
        <v>OK</v>
      </c>
      <c r="N12" s="46" t="str">
        <f t="shared" si="12"/>
        <v>OK</v>
      </c>
      <c r="O12" s="60"/>
      <c r="P12" s="69"/>
      <c r="Q12" s="139"/>
      <c r="R12" s="44"/>
      <c r="S12" s="49"/>
      <c r="T12" s="50"/>
      <c r="U12" s="51"/>
      <c r="V12" s="146"/>
      <c r="W12" s="116"/>
      <c r="X12" s="116"/>
      <c r="Y12" s="116"/>
      <c r="Z12" s="116"/>
      <c r="AA12" s="118"/>
      <c r="AB12" s="6"/>
      <c r="AC12" s="6"/>
      <c r="AD12" s="6"/>
      <c r="AE12" s="6"/>
      <c r="AF12" s="6"/>
      <c r="AG12" s="6"/>
      <c r="AH12" s="39" t="s">
        <v>47</v>
      </c>
      <c r="AI12" s="10" t="e">
        <f>($AJ$3*10)+$AI$3</f>
        <v>#VALUE!</v>
      </c>
      <c r="AJ12" s="10">
        <f>$AJ$4</f>
        <v>0</v>
      </c>
      <c r="AK12" s="2">
        <v>1423</v>
      </c>
      <c r="AL12" s="10" t="e">
        <f t="shared" ca="1" si="1"/>
        <v>#N/A</v>
      </c>
      <c r="AM12" s="11"/>
      <c r="AN12" s="10" t="e">
        <f>(AO$3*10)+AN$3</f>
        <v>#VALUE!</v>
      </c>
      <c r="AO12" s="10">
        <f>AO$4</f>
        <v>0</v>
      </c>
      <c r="AP12" s="2">
        <v>1423</v>
      </c>
      <c r="AQ12" s="10" t="e">
        <f t="shared" ca="1" si="2"/>
        <v>#N/A</v>
      </c>
      <c r="AR12" s="11"/>
      <c r="AS12" s="10" t="e">
        <f>(AT$3*10)+AS$3</f>
        <v>#VALUE!</v>
      </c>
      <c r="AT12" s="10">
        <f>AT$4</f>
        <v>0</v>
      </c>
      <c r="AU12" s="2">
        <v>1423</v>
      </c>
      <c r="AV12" s="10" t="e">
        <f t="shared" ca="1" si="3"/>
        <v>#N/A</v>
      </c>
      <c r="AW12" s="11"/>
      <c r="AX12" s="10" t="e">
        <f>(AY$3*10)+AX$3</f>
        <v>#VALUE!</v>
      </c>
      <c r="AY12" s="10">
        <f>AY$4</f>
        <v>0</v>
      </c>
      <c r="AZ12" s="2">
        <v>1423</v>
      </c>
      <c r="BA12" s="10" t="e">
        <f t="shared" ca="1" si="4"/>
        <v>#N/A</v>
      </c>
      <c r="BB12" s="11"/>
      <c r="BC12" s="10" t="e">
        <f>(BD$3*10)+BC$3</f>
        <v>#VALUE!</v>
      </c>
      <c r="BD12" s="10">
        <f>BD$4</f>
        <v>0</v>
      </c>
      <c r="BE12" s="2">
        <v>1423</v>
      </c>
      <c r="BF12" s="10" t="e">
        <f t="shared" ca="1" si="5"/>
        <v>#N/A</v>
      </c>
      <c r="BG12" s="11"/>
      <c r="BH12" s="10" t="e">
        <f>(BI$3*10)+BH$3</f>
        <v>#VALUE!</v>
      </c>
      <c r="BI12" s="10">
        <f>BI$4</f>
        <v>0</v>
      </c>
      <c r="BJ12" s="2">
        <v>1423</v>
      </c>
      <c r="BK12" s="10" t="e">
        <f t="shared" ca="1" si="6"/>
        <v>#N/A</v>
      </c>
      <c r="BL12" s="11"/>
      <c r="BM12" s="10" t="e">
        <f>(BN$3*10)+BM$3</f>
        <v>#VALUE!</v>
      </c>
      <c r="BN12" s="10">
        <f>BN$4</f>
        <v>0</v>
      </c>
      <c r="BO12" s="2">
        <v>1423</v>
      </c>
      <c r="BP12" s="10" t="e">
        <f t="shared" ca="1" si="7"/>
        <v>#N/A</v>
      </c>
      <c r="BQ12" s="11"/>
      <c r="BR12" s="10" t="e">
        <f>(BS$3*10)+BR$3</f>
        <v>#VALUE!</v>
      </c>
      <c r="BS12" s="10">
        <f>BS$4</f>
        <v>0</v>
      </c>
      <c r="BT12" s="2">
        <v>1423</v>
      </c>
      <c r="BU12" s="10" t="e">
        <f t="shared" ca="1" si="8"/>
        <v>#N/A</v>
      </c>
      <c r="BV12" s="11"/>
      <c r="BW12" s="10" t="e">
        <f>(BX$3*10)+BW$3</f>
        <v>#VALUE!</v>
      </c>
      <c r="BX12" s="10">
        <f>BX$4</f>
        <v>0</v>
      </c>
      <c r="BY12" s="2">
        <v>1423</v>
      </c>
      <c r="BZ12" s="10" t="e">
        <f t="shared" ca="1" si="9"/>
        <v>#N/A</v>
      </c>
      <c r="CA12" s="11"/>
      <c r="CB12" s="10" t="e">
        <f>(CC$3*10)+CB$3</f>
        <v>#VALUE!</v>
      </c>
      <c r="CC12" s="10">
        <f>CC$4</f>
        <v>0</v>
      </c>
      <c r="CD12" s="2">
        <v>1423</v>
      </c>
      <c r="CE12" s="10" t="e">
        <f t="shared" ca="1" si="0"/>
        <v>#N/A</v>
      </c>
      <c r="CF12" s="11"/>
      <c r="CG12" s="10" t="e">
        <f>(CH$3*10)+CG$3</f>
        <v>#VALUE!</v>
      </c>
      <c r="CH12" s="10">
        <f>CH$4</f>
        <v>0</v>
      </c>
      <c r="CI12" s="2">
        <v>1423</v>
      </c>
      <c r="CJ12" s="10" t="e">
        <f t="shared" ca="1" si="11"/>
        <v>#N/A</v>
      </c>
      <c r="CK12" s="11"/>
      <c r="CL12" s="10" t="e">
        <f>(CM$3*10)+CL$3</f>
        <v>#VALUE!</v>
      </c>
      <c r="CM12" s="10">
        <f>CM$4</f>
        <v>0</v>
      </c>
      <c r="CN12" s="2">
        <v>1423</v>
      </c>
      <c r="CO12" s="10" t="e">
        <f t="shared" ca="1" si="10"/>
        <v>#N/A</v>
      </c>
    </row>
    <row r="13" spans="1:93" ht="13.5" thickBot="1">
      <c r="A13" s="75" t="s">
        <v>34</v>
      </c>
      <c r="B13" s="55"/>
      <c r="C13" s="30" t="s">
        <v>24</v>
      </c>
      <c r="D13" s="76" t="s">
        <v>43</v>
      </c>
      <c r="E13" s="77" t="e">
        <f t="shared" ref="E13:N13" si="13">E67</f>
        <v>#DIV/0!</v>
      </c>
      <c r="F13" s="77" t="e">
        <f t="shared" si="13"/>
        <v>#DIV/0!</v>
      </c>
      <c r="G13" s="77" t="e">
        <f t="shared" si="13"/>
        <v>#DIV/0!</v>
      </c>
      <c r="H13" s="77" t="e">
        <f t="shared" si="13"/>
        <v>#DIV/0!</v>
      </c>
      <c r="I13" s="77" t="e">
        <f t="shared" si="13"/>
        <v>#DIV/0!</v>
      </c>
      <c r="J13" s="77" t="e">
        <f t="shared" si="13"/>
        <v>#DIV/0!</v>
      </c>
      <c r="K13" s="77" t="e">
        <f t="shared" si="13"/>
        <v>#DIV/0!</v>
      </c>
      <c r="L13" s="77" t="e">
        <f t="shared" si="13"/>
        <v>#DIV/0!</v>
      </c>
      <c r="M13" s="77" t="e">
        <f t="shared" si="13"/>
        <v>#DIV/0!</v>
      </c>
      <c r="N13" s="77" t="e">
        <f t="shared" si="13"/>
        <v>#DIV/0!</v>
      </c>
      <c r="O13" s="61"/>
      <c r="P13" s="70"/>
      <c r="Q13" s="140"/>
      <c r="R13" s="35" t="e">
        <f>R67</f>
        <v>#DIV/0!</v>
      </c>
      <c r="S13" s="36" t="e">
        <f>S67</f>
        <v>#DIV/0!</v>
      </c>
      <c r="T13" s="36" t="e">
        <f>T67</f>
        <v>#DIV/0!</v>
      </c>
      <c r="U13" s="36" t="e">
        <f>U67</f>
        <v>#DIV/0!</v>
      </c>
      <c r="V13" s="147"/>
      <c r="W13" s="116"/>
      <c r="X13" s="116"/>
      <c r="Y13" s="116"/>
      <c r="Z13" s="116"/>
      <c r="AA13" s="118"/>
      <c r="AB13" s="6"/>
      <c r="AC13" s="6"/>
      <c r="AD13" s="19"/>
      <c r="AE13" s="6"/>
      <c r="AF13" s="6"/>
      <c r="AG13" s="19"/>
      <c r="AH13" s="39" t="s">
        <v>48</v>
      </c>
      <c r="AI13" s="10" t="e">
        <f>($AJ$3*10)+$AK$3</f>
        <v>#VALUE!</v>
      </c>
      <c r="AJ13" s="2">
        <v>0</v>
      </c>
      <c r="AK13" s="2">
        <v>1432</v>
      </c>
      <c r="AL13" s="10" t="e">
        <f t="shared" ca="1" si="1"/>
        <v>#N/A</v>
      </c>
      <c r="AM13" s="11"/>
      <c r="AN13" s="10" t="e">
        <f>(AO$3*10)+AP$3</f>
        <v>#VALUE!</v>
      </c>
      <c r="AO13" s="2">
        <v>0</v>
      </c>
      <c r="AP13" s="2">
        <v>1432</v>
      </c>
      <c r="AQ13" s="10" t="e">
        <f t="shared" ca="1" si="2"/>
        <v>#N/A</v>
      </c>
      <c r="AR13" s="11"/>
      <c r="AS13" s="10" t="e">
        <f>(AT$3*10)+AU$3</f>
        <v>#VALUE!</v>
      </c>
      <c r="AT13" s="2">
        <v>0</v>
      </c>
      <c r="AU13" s="2">
        <v>1432</v>
      </c>
      <c r="AV13" s="10" t="e">
        <f t="shared" ca="1" si="3"/>
        <v>#N/A</v>
      </c>
      <c r="AW13" s="11"/>
      <c r="AX13" s="10" t="e">
        <f>(AY$3*10)+AZ$3</f>
        <v>#VALUE!</v>
      </c>
      <c r="AY13" s="2">
        <v>0</v>
      </c>
      <c r="AZ13" s="2">
        <v>1432</v>
      </c>
      <c r="BA13" s="10" t="e">
        <f t="shared" ca="1" si="4"/>
        <v>#N/A</v>
      </c>
      <c r="BB13" s="11"/>
      <c r="BC13" s="10" t="e">
        <f>(BD$3*10)+BE$3</f>
        <v>#VALUE!</v>
      </c>
      <c r="BD13" s="2">
        <v>0</v>
      </c>
      <c r="BE13" s="2">
        <v>1432</v>
      </c>
      <c r="BF13" s="10" t="e">
        <f t="shared" ca="1" si="5"/>
        <v>#N/A</v>
      </c>
      <c r="BG13" s="11"/>
      <c r="BH13" s="10" t="e">
        <f>(BI$3*10)+BJ$3</f>
        <v>#VALUE!</v>
      </c>
      <c r="BI13" s="2">
        <v>0</v>
      </c>
      <c r="BJ13" s="2">
        <v>1432</v>
      </c>
      <c r="BK13" s="10" t="e">
        <f t="shared" ca="1" si="6"/>
        <v>#N/A</v>
      </c>
      <c r="BL13" s="11"/>
      <c r="BM13" s="10" t="e">
        <f>(BN$3*10)+BO$3</f>
        <v>#VALUE!</v>
      </c>
      <c r="BN13" s="2">
        <v>0</v>
      </c>
      <c r="BO13" s="2">
        <v>1432</v>
      </c>
      <c r="BP13" s="10" t="e">
        <f t="shared" ca="1" si="7"/>
        <v>#N/A</v>
      </c>
      <c r="BQ13" s="11"/>
      <c r="BR13" s="10" t="e">
        <f>(BS$3*10)+BT$3</f>
        <v>#VALUE!</v>
      </c>
      <c r="BS13" s="2">
        <v>0</v>
      </c>
      <c r="BT13" s="2">
        <v>1432</v>
      </c>
      <c r="BU13" s="10" t="e">
        <f t="shared" ca="1" si="8"/>
        <v>#N/A</v>
      </c>
      <c r="BV13" s="11"/>
      <c r="BW13" s="10" t="e">
        <f>(BX$3*10)+BY$3</f>
        <v>#VALUE!</v>
      </c>
      <c r="BX13" s="2">
        <v>0</v>
      </c>
      <c r="BY13" s="2">
        <v>1432</v>
      </c>
      <c r="BZ13" s="10" t="e">
        <f t="shared" ca="1" si="9"/>
        <v>#N/A</v>
      </c>
      <c r="CA13" s="11"/>
      <c r="CB13" s="10" t="e">
        <f>(CC$3*10)+CD$3</f>
        <v>#VALUE!</v>
      </c>
      <c r="CC13" s="2">
        <v>0</v>
      </c>
      <c r="CD13" s="2">
        <v>1432</v>
      </c>
      <c r="CE13" s="10" t="e">
        <f t="shared" ca="1" si="0"/>
        <v>#N/A</v>
      </c>
      <c r="CF13" s="11"/>
      <c r="CG13" s="10" t="e">
        <f>(CH$3*10)+CI$3</f>
        <v>#VALUE!</v>
      </c>
      <c r="CH13" s="2">
        <v>0</v>
      </c>
      <c r="CI13" s="2">
        <v>1432</v>
      </c>
      <c r="CJ13" s="10" t="e">
        <f t="shared" ca="1" si="11"/>
        <v>#N/A</v>
      </c>
      <c r="CK13" s="11"/>
      <c r="CL13" s="10" t="e">
        <f>(CM$3*10)+CN$3</f>
        <v>#VALUE!</v>
      </c>
      <c r="CM13" s="2">
        <v>0</v>
      </c>
      <c r="CN13" s="2">
        <v>1432</v>
      </c>
      <c r="CO13" s="10" t="e">
        <f t="shared" ca="1" si="10"/>
        <v>#N/A</v>
      </c>
    </row>
    <row r="14" spans="1:93" ht="14.25">
      <c r="A14" s="5"/>
      <c r="B14" s="5"/>
      <c r="C14" s="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8"/>
      <c r="P14" s="71"/>
      <c r="Q14" s="41" t="str">
        <f>IF(Q15&gt;0,"-",".")</f>
        <v>.</v>
      </c>
      <c r="R14" s="8"/>
      <c r="S14" s="8"/>
      <c r="T14" s="8"/>
      <c r="U14" s="24"/>
      <c r="V14" s="37"/>
      <c r="W14" s="7"/>
      <c r="X14" s="7"/>
      <c r="Y14" s="25"/>
      <c r="Z14" s="17"/>
      <c r="AA14" s="89"/>
      <c r="AB14" s="6"/>
      <c r="AC14" s="6"/>
      <c r="AD14" s="19"/>
      <c r="AE14" s="6"/>
      <c r="AF14" s="6"/>
      <c r="AG14" s="19"/>
      <c r="AH14" s="39" t="s">
        <v>49</v>
      </c>
      <c r="AI14" s="10" t="e">
        <f>($AI$3*10)+$AL$3</f>
        <v>#VALUE!</v>
      </c>
      <c r="AJ14" s="2">
        <v>0</v>
      </c>
      <c r="AK14" s="2">
        <v>2134</v>
      </c>
      <c r="AL14" s="10" t="e">
        <f t="shared" ca="1" si="1"/>
        <v>#N/A</v>
      </c>
      <c r="AM14" s="11"/>
      <c r="AN14" s="10" t="e">
        <f>(AN$3*10)+AQ$3</f>
        <v>#VALUE!</v>
      </c>
      <c r="AO14" s="2">
        <v>0</v>
      </c>
      <c r="AP14" s="2">
        <v>2134</v>
      </c>
      <c r="AQ14" s="10" t="e">
        <f t="shared" ca="1" si="2"/>
        <v>#N/A</v>
      </c>
      <c r="AR14" s="11"/>
      <c r="AS14" s="10" t="e">
        <f>(AS$3*10)+AV$3</f>
        <v>#VALUE!</v>
      </c>
      <c r="AT14" s="2">
        <v>0</v>
      </c>
      <c r="AU14" s="2">
        <v>2134</v>
      </c>
      <c r="AV14" s="10" t="e">
        <f t="shared" ca="1" si="3"/>
        <v>#N/A</v>
      </c>
      <c r="AW14" s="11"/>
      <c r="AX14" s="10" t="e">
        <f>(AX$3*10)+BA$3</f>
        <v>#VALUE!</v>
      </c>
      <c r="AY14" s="2">
        <v>0</v>
      </c>
      <c r="AZ14" s="2">
        <v>2134</v>
      </c>
      <c r="BA14" s="10" t="e">
        <f t="shared" ca="1" si="4"/>
        <v>#N/A</v>
      </c>
      <c r="BB14" s="11"/>
      <c r="BC14" s="10" t="e">
        <f>(BC$3*10)+BF$3</f>
        <v>#VALUE!</v>
      </c>
      <c r="BD14" s="2">
        <v>0</v>
      </c>
      <c r="BE14" s="2">
        <v>2134</v>
      </c>
      <c r="BF14" s="10" t="e">
        <f t="shared" ca="1" si="5"/>
        <v>#N/A</v>
      </c>
      <c r="BG14" s="11"/>
      <c r="BH14" s="10" t="e">
        <f>(BH$3*10)+BK$3</f>
        <v>#VALUE!</v>
      </c>
      <c r="BI14" s="2">
        <v>0</v>
      </c>
      <c r="BJ14" s="2">
        <v>2134</v>
      </c>
      <c r="BK14" s="10" t="e">
        <f t="shared" ca="1" si="6"/>
        <v>#N/A</v>
      </c>
      <c r="BL14" s="11"/>
      <c r="BM14" s="10" t="e">
        <f>(BM$3*10)+BP$3</f>
        <v>#VALUE!</v>
      </c>
      <c r="BN14" s="2">
        <v>0</v>
      </c>
      <c r="BO14" s="2">
        <v>2134</v>
      </c>
      <c r="BP14" s="10" t="e">
        <f t="shared" ca="1" si="7"/>
        <v>#N/A</v>
      </c>
      <c r="BQ14" s="11"/>
      <c r="BR14" s="10" t="e">
        <f>(BR$3*10)+BU$3</f>
        <v>#VALUE!</v>
      </c>
      <c r="BS14" s="2">
        <v>0</v>
      </c>
      <c r="BT14" s="2">
        <v>2134</v>
      </c>
      <c r="BU14" s="10" t="e">
        <f t="shared" ca="1" si="8"/>
        <v>#N/A</v>
      </c>
      <c r="BV14" s="11"/>
      <c r="BW14" s="10" t="e">
        <f>(BW$3*10)+BZ$3</f>
        <v>#VALUE!</v>
      </c>
      <c r="BX14" s="2">
        <v>0</v>
      </c>
      <c r="BY14" s="2">
        <v>2134</v>
      </c>
      <c r="BZ14" s="10" t="e">
        <f t="shared" ca="1" si="9"/>
        <v>#N/A</v>
      </c>
      <c r="CA14" s="11"/>
      <c r="CB14" s="10" t="e">
        <f>(CB$3*10)+CE$3</f>
        <v>#VALUE!</v>
      </c>
      <c r="CC14" s="2">
        <v>0</v>
      </c>
      <c r="CD14" s="2">
        <v>2134</v>
      </c>
      <c r="CE14" s="10" t="e">
        <f t="shared" ca="1" si="0"/>
        <v>#N/A</v>
      </c>
      <c r="CF14" s="11"/>
      <c r="CG14" s="10" t="e">
        <f>(CG$3*10)+CJ$3</f>
        <v>#VALUE!</v>
      </c>
      <c r="CH14" s="2">
        <v>0</v>
      </c>
      <c r="CI14" s="2">
        <v>2134</v>
      </c>
      <c r="CJ14" s="10" t="e">
        <f t="shared" ca="1" si="11"/>
        <v>#N/A</v>
      </c>
      <c r="CK14" s="11"/>
      <c r="CL14" s="10" t="e">
        <f>(CL$3*10)+CO$3</f>
        <v>#VALUE!</v>
      </c>
      <c r="CM14" s="2">
        <v>0</v>
      </c>
      <c r="CN14" s="2">
        <v>2134</v>
      </c>
      <c r="CO14" s="10" t="e">
        <f t="shared" ca="1" si="10"/>
        <v>#N/A</v>
      </c>
    </row>
    <row r="15" spans="1:93" ht="14.25">
      <c r="A15" s="78"/>
      <c r="B15" s="78"/>
      <c r="C15" s="78"/>
      <c r="D15" s="79"/>
      <c r="E15" s="97" t="str">
        <f>IF(ISBLANK(E14),"-",VLOOKUP(E14,$AH$8:$CO$31,5))</f>
        <v>-</v>
      </c>
      <c r="F15" s="97" t="str">
        <f>IF(ISBLANK(F14),"-",VLOOKUP(F14,$AH$8:$CO$31,10))</f>
        <v>-</v>
      </c>
      <c r="G15" s="97" t="str">
        <f>IF(ISBLANK(G14),"-",VLOOKUP(G14,$AH$8:$CO$31,15))</f>
        <v>-</v>
      </c>
      <c r="H15" s="97" t="str">
        <f>IF(ISBLANK(H14),"-",VLOOKUP(H14,$AH$8:$CO$31,20))</f>
        <v>-</v>
      </c>
      <c r="I15" s="97" t="str">
        <f>IF(ISBLANK(I14),"-",VLOOKUP(I14,$AH$8:$CO$31,25))</f>
        <v>-</v>
      </c>
      <c r="J15" s="97" t="str">
        <f>IF(ISBLANK(J14),"-",VLOOKUP(J14,$AH$8:$CO$31,30))</f>
        <v>-</v>
      </c>
      <c r="K15" s="97" t="str">
        <f>IF(ISBLANK(K14),"-",VLOOKUP(K14,$AH$8:$CO$31,35))</f>
        <v>-</v>
      </c>
      <c r="L15" s="97" t="str">
        <f>IF(ISBLANK(L14),"-",VLOOKUP(L14,$AH$8:$CO$31,40))</f>
        <v>-</v>
      </c>
      <c r="M15" s="97" t="str">
        <f>IF(ISBLANK(M14),"-",VLOOKUP(M14,$AH$8:$CO$31,45))</f>
        <v>-</v>
      </c>
      <c r="N15" s="97" t="str">
        <f>IF(ISBLANK(N14),"-",VLOOKUP(N14,$AH$8:$CO$31,50))</f>
        <v>-</v>
      </c>
      <c r="O15" s="22"/>
      <c r="P15" s="65"/>
      <c r="Q15" s="22">
        <f>SUM(E15:P15)</f>
        <v>0</v>
      </c>
      <c r="R15" s="9"/>
      <c r="S15" s="5"/>
      <c r="T15" s="5"/>
      <c r="U15" s="5"/>
      <c r="V15" s="5"/>
      <c r="W15" s="23">
        <f>SUM(T15:V15)</f>
        <v>0</v>
      </c>
      <c r="X15" s="23">
        <f>Q15+R15+S15+W15</f>
        <v>0</v>
      </c>
      <c r="Y15" s="25">
        <f>RANK($X15,$X$15:$X$65,0)</f>
        <v>1</v>
      </c>
      <c r="Z15" s="21" t="str">
        <f>IF($X15&gt;$AC$26,"BLUE",(IF($X15&gt;$AD$26,"RED",(IF($X15&gt;0,"WHITE","")))))</f>
        <v/>
      </c>
      <c r="AA15" s="88">
        <f>A14</f>
        <v>0</v>
      </c>
      <c r="AB15" s="6"/>
      <c r="AC15" s="6"/>
      <c r="AD15" s="19"/>
      <c r="AE15" s="6"/>
      <c r="AF15" s="6"/>
      <c r="AG15" s="19"/>
      <c r="AH15" s="39" t="s">
        <v>50</v>
      </c>
      <c r="AI15" s="10" t="e">
        <f>($AI$3*10)+$AJ$3</f>
        <v>#VALUE!</v>
      </c>
      <c r="AJ15" s="2">
        <v>0</v>
      </c>
      <c r="AK15" s="2">
        <v>2143</v>
      </c>
      <c r="AL15" s="10" t="e">
        <f t="shared" ca="1" si="1"/>
        <v>#N/A</v>
      </c>
      <c r="AM15" s="11"/>
      <c r="AN15" s="10" t="e">
        <f>(AN$3*10)+AO$3</f>
        <v>#VALUE!</v>
      </c>
      <c r="AO15" s="2">
        <v>0</v>
      </c>
      <c r="AP15" s="2">
        <v>2143</v>
      </c>
      <c r="AQ15" s="10" t="e">
        <f t="shared" ca="1" si="2"/>
        <v>#N/A</v>
      </c>
      <c r="AR15" s="11"/>
      <c r="AS15" s="10" t="e">
        <f>(AS$3*10)+AT$3</f>
        <v>#VALUE!</v>
      </c>
      <c r="AT15" s="2">
        <v>0</v>
      </c>
      <c r="AU15" s="2">
        <v>2143</v>
      </c>
      <c r="AV15" s="10" t="e">
        <f t="shared" ca="1" si="3"/>
        <v>#N/A</v>
      </c>
      <c r="AW15" s="11"/>
      <c r="AX15" s="10" t="e">
        <f>(AX$3*10)+AY$3</f>
        <v>#VALUE!</v>
      </c>
      <c r="AY15" s="2">
        <v>0</v>
      </c>
      <c r="AZ15" s="2">
        <v>2143</v>
      </c>
      <c r="BA15" s="10" t="e">
        <f t="shared" ca="1" si="4"/>
        <v>#N/A</v>
      </c>
      <c r="BB15" s="11"/>
      <c r="BC15" s="10" t="e">
        <f>(BC$3*10)+BD$3</f>
        <v>#VALUE!</v>
      </c>
      <c r="BD15" s="2">
        <v>0</v>
      </c>
      <c r="BE15" s="2">
        <v>2143</v>
      </c>
      <c r="BF15" s="10" t="e">
        <f t="shared" ca="1" si="5"/>
        <v>#N/A</v>
      </c>
      <c r="BG15" s="11"/>
      <c r="BH15" s="10" t="e">
        <f>(BH$3*10)+BI$3</f>
        <v>#VALUE!</v>
      </c>
      <c r="BI15" s="2">
        <v>0</v>
      </c>
      <c r="BJ15" s="2">
        <v>2143</v>
      </c>
      <c r="BK15" s="10" t="e">
        <f t="shared" ca="1" si="6"/>
        <v>#N/A</v>
      </c>
      <c r="BL15" s="11"/>
      <c r="BM15" s="10" t="e">
        <f>(BM$3*10)+BN$3</f>
        <v>#VALUE!</v>
      </c>
      <c r="BN15" s="2">
        <v>0</v>
      </c>
      <c r="BO15" s="2">
        <v>2143</v>
      </c>
      <c r="BP15" s="10" t="e">
        <f t="shared" ca="1" si="7"/>
        <v>#N/A</v>
      </c>
      <c r="BQ15" s="11"/>
      <c r="BR15" s="10" t="e">
        <f>(BR$3*10)+BS$3</f>
        <v>#VALUE!</v>
      </c>
      <c r="BS15" s="2">
        <v>0</v>
      </c>
      <c r="BT15" s="2">
        <v>2143</v>
      </c>
      <c r="BU15" s="10" t="e">
        <f t="shared" ca="1" si="8"/>
        <v>#N/A</v>
      </c>
      <c r="BV15" s="11"/>
      <c r="BW15" s="10" t="e">
        <f>(BW$3*10)+BX$3</f>
        <v>#VALUE!</v>
      </c>
      <c r="BX15" s="2">
        <v>0</v>
      </c>
      <c r="BY15" s="2">
        <v>2143</v>
      </c>
      <c r="BZ15" s="10" t="e">
        <f t="shared" ca="1" si="9"/>
        <v>#N/A</v>
      </c>
      <c r="CA15" s="11"/>
      <c r="CB15" s="10" t="e">
        <f>(CB$3*10)+CC$3</f>
        <v>#VALUE!</v>
      </c>
      <c r="CC15" s="2">
        <v>0</v>
      </c>
      <c r="CD15" s="2">
        <v>2143</v>
      </c>
      <c r="CE15" s="10" t="e">
        <f t="shared" ca="1" si="0"/>
        <v>#N/A</v>
      </c>
      <c r="CF15" s="11"/>
      <c r="CG15" s="10" t="e">
        <f>(CG$3*10)+CH$3</f>
        <v>#VALUE!</v>
      </c>
      <c r="CH15" s="2">
        <v>0</v>
      </c>
      <c r="CI15" s="2">
        <v>2143</v>
      </c>
      <c r="CJ15" s="10" t="e">
        <f t="shared" ca="1" si="11"/>
        <v>#N/A</v>
      </c>
      <c r="CK15" s="11"/>
      <c r="CL15" s="10" t="e">
        <f>(CL$3*10)+CM$3</f>
        <v>#VALUE!</v>
      </c>
      <c r="CM15" s="2">
        <v>0</v>
      </c>
      <c r="CN15" s="2">
        <v>2143</v>
      </c>
      <c r="CO15" s="10" t="e">
        <f t="shared" ca="1" si="10"/>
        <v>#N/A</v>
      </c>
    </row>
    <row r="16" spans="1:93" ht="14.25">
      <c r="A16" s="5"/>
      <c r="B16" s="5"/>
      <c r="C16" s="5"/>
      <c r="D16" s="3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62"/>
      <c r="P16" s="72"/>
      <c r="Q16" s="41" t="str">
        <f>IF(Q17&gt;0,"-",".")</f>
        <v>.</v>
      </c>
      <c r="R16" s="8"/>
      <c r="S16" s="8"/>
      <c r="T16" s="8"/>
      <c r="U16" s="24"/>
      <c r="V16" s="37"/>
      <c r="W16" s="7"/>
      <c r="X16" s="7"/>
      <c r="Y16" s="25"/>
      <c r="Z16" s="17"/>
      <c r="AA16" s="89"/>
      <c r="AB16" s="6"/>
      <c r="AC16" s="6"/>
      <c r="AD16" s="19"/>
      <c r="AE16" s="6"/>
      <c r="AF16" s="6"/>
      <c r="AG16" s="19"/>
      <c r="AH16" s="39" t="s">
        <v>51</v>
      </c>
      <c r="AI16" s="10" t="e">
        <f>($AI$3*10)+$AK$3</f>
        <v>#VALUE!</v>
      </c>
      <c r="AJ16" s="2">
        <v>0</v>
      </c>
      <c r="AK16" s="2">
        <v>2314</v>
      </c>
      <c r="AL16" s="10" t="e">
        <f t="shared" ca="1" si="1"/>
        <v>#N/A</v>
      </c>
      <c r="AM16" s="11"/>
      <c r="AN16" s="10" t="e">
        <f>(AN$3*10)+AP$3</f>
        <v>#VALUE!</v>
      </c>
      <c r="AO16" s="2">
        <v>0</v>
      </c>
      <c r="AP16" s="2">
        <v>2314</v>
      </c>
      <c r="AQ16" s="10" t="e">
        <f t="shared" ca="1" si="2"/>
        <v>#N/A</v>
      </c>
      <c r="AR16" s="11"/>
      <c r="AS16" s="10" t="e">
        <f>(AS$3*10)+AU$3</f>
        <v>#VALUE!</v>
      </c>
      <c r="AT16" s="2">
        <v>0</v>
      </c>
      <c r="AU16" s="2">
        <v>2314</v>
      </c>
      <c r="AV16" s="10" t="e">
        <f t="shared" ca="1" si="3"/>
        <v>#N/A</v>
      </c>
      <c r="AW16" s="11"/>
      <c r="AX16" s="10" t="e">
        <f>(AX$3*10)+AZ$3</f>
        <v>#VALUE!</v>
      </c>
      <c r="AY16" s="2">
        <v>0</v>
      </c>
      <c r="AZ16" s="2">
        <v>2314</v>
      </c>
      <c r="BA16" s="10" t="e">
        <f t="shared" ca="1" si="4"/>
        <v>#N/A</v>
      </c>
      <c r="BB16" s="11"/>
      <c r="BC16" s="10" t="e">
        <f>(BC$3*10)+BE$3</f>
        <v>#VALUE!</v>
      </c>
      <c r="BD16" s="2">
        <v>0</v>
      </c>
      <c r="BE16" s="2">
        <v>2314</v>
      </c>
      <c r="BF16" s="10" t="e">
        <f t="shared" ca="1" si="5"/>
        <v>#N/A</v>
      </c>
      <c r="BG16" s="11"/>
      <c r="BH16" s="10" t="e">
        <f>(BH$3*10)+BJ$3</f>
        <v>#VALUE!</v>
      </c>
      <c r="BI16" s="2">
        <v>0</v>
      </c>
      <c r="BJ16" s="2">
        <v>2314</v>
      </c>
      <c r="BK16" s="10" t="e">
        <f t="shared" ca="1" si="6"/>
        <v>#N/A</v>
      </c>
      <c r="BL16" s="11"/>
      <c r="BM16" s="10" t="e">
        <f>(BM$3*10)+BO$3</f>
        <v>#VALUE!</v>
      </c>
      <c r="BN16" s="2">
        <v>0</v>
      </c>
      <c r="BO16" s="2">
        <v>2314</v>
      </c>
      <c r="BP16" s="10" t="e">
        <f t="shared" ca="1" si="7"/>
        <v>#N/A</v>
      </c>
      <c r="BQ16" s="11"/>
      <c r="BR16" s="10" t="e">
        <f>(BR$3*10)+BT$3</f>
        <v>#VALUE!</v>
      </c>
      <c r="BS16" s="2">
        <v>0</v>
      </c>
      <c r="BT16" s="2">
        <v>2314</v>
      </c>
      <c r="BU16" s="10" t="e">
        <f t="shared" ca="1" si="8"/>
        <v>#N/A</v>
      </c>
      <c r="BV16" s="11"/>
      <c r="BW16" s="10" t="e">
        <f>(BW$3*10)+BY$3</f>
        <v>#VALUE!</v>
      </c>
      <c r="BX16" s="2">
        <v>0</v>
      </c>
      <c r="BY16" s="2">
        <v>2314</v>
      </c>
      <c r="BZ16" s="10" t="e">
        <f t="shared" ca="1" si="9"/>
        <v>#N/A</v>
      </c>
      <c r="CA16" s="11"/>
      <c r="CB16" s="10" t="e">
        <f>(CB$3*10)+CD$3</f>
        <v>#VALUE!</v>
      </c>
      <c r="CC16" s="2">
        <v>0</v>
      </c>
      <c r="CD16" s="2">
        <v>2314</v>
      </c>
      <c r="CE16" s="10" t="e">
        <f t="shared" ca="1" si="0"/>
        <v>#N/A</v>
      </c>
      <c r="CF16" s="11"/>
      <c r="CG16" s="10" t="e">
        <f>(CG$3*10)+CI$3</f>
        <v>#VALUE!</v>
      </c>
      <c r="CH16" s="2">
        <v>0</v>
      </c>
      <c r="CI16" s="2">
        <v>2314</v>
      </c>
      <c r="CJ16" s="10" t="e">
        <f t="shared" ca="1" si="11"/>
        <v>#N/A</v>
      </c>
      <c r="CK16" s="11"/>
      <c r="CL16" s="10" t="e">
        <f>(CL$3*10)+CN$3</f>
        <v>#VALUE!</v>
      </c>
      <c r="CM16" s="2">
        <v>0</v>
      </c>
      <c r="CN16" s="2">
        <v>2314</v>
      </c>
      <c r="CO16" s="10" t="e">
        <f t="shared" ca="1" si="10"/>
        <v>#N/A</v>
      </c>
    </row>
    <row r="17" spans="1:93" ht="14.25">
      <c r="A17" s="78"/>
      <c r="B17" s="78"/>
      <c r="C17" s="78"/>
      <c r="D17" s="79"/>
      <c r="E17" s="97" t="str">
        <f>IF(ISBLANK(E16),"-",VLOOKUP(E16,$AH$8:$CO$31,5))</f>
        <v>-</v>
      </c>
      <c r="F17" s="97" t="str">
        <f>IF(ISBLANK(F16),"-",VLOOKUP(F16,$AH$8:$CO$31,10))</f>
        <v>-</v>
      </c>
      <c r="G17" s="97" t="str">
        <f>IF(ISBLANK(G16),"-",VLOOKUP(G16,$AH$8:$CO$31,15))</f>
        <v>-</v>
      </c>
      <c r="H17" s="97" t="str">
        <f>IF(ISBLANK(H16),"-",VLOOKUP(H16,$AH$8:$CO$31,20))</f>
        <v>-</v>
      </c>
      <c r="I17" s="97" t="str">
        <f>IF(ISBLANK(I16),"-",VLOOKUP(I16,$AH$8:$CO$31,25))</f>
        <v>-</v>
      </c>
      <c r="J17" s="97" t="str">
        <f>IF(ISBLANK(J16),"-",VLOOKUP(J16,$AH$8:$CO$31,30))</f>
        <v>-</v>
      </c>
      <c r="K17" s="97" t="str">
        <f>IF(ISBLANK(K16),"-",VLOOKUP(K16,$AH$8:$CO$31,35))</f>
        <v>-</v>
      </c>
      <c r="L17" s="97" t="str">
        <f>IF(ISBLANK(L16),"-",VLOOKUP(L16,$AH$8:$CO$31,40))</f>
        <v>-</v>
      </c>
      <c r="M17" s="97" t="str">
        <f>IF(ISBLANK(M16),"-",VLOOKUP(M16,$AH$8:$CO$31,45))</f>
        <v>-</v>
      </c>
      <c r="N17" s="97" t="str">
        <f>IF(ISBLANK(N16),"-",VLOOKUP(N16,$AH$8:$CO$31,50))</f>
        <v>-</v>
      </c>
      <c r="O17" s="22"/>
      <c r="P17" s="65"/>
      <c r="Q17" s="22">
        <f>SUM(E17:P17)</f>
        <v>0</v>
      </c>
      <c r="R17" s="9"/>
      <c r="S17" s="5"/>
      <c r="T17" s="38"/>
      <c r="U17" s="5"/>
      <c r="V17" s="5"/>
      <c r="W17" s="23">
        <f t="shared" ref="W17:W57" si="14">SUM(T17:V17)</f>
        <v>0</v>
      </c>
      <c r="X17" s="23">
        <f>Q17+R17+S17+W17</f>
        <v>0</v>
      </c>
      <c r="Y17" s="25">
        <f>RANK($X17,$X$15:$X$65,0)</f>
        <v>1</v>
      </c>
      <c r="Z17" s="21" t="str">
        <f>IF($X17&gt;$AC$26,"BLUE",(IF($X17&gt;$AD$26,"RED",(IF($X17&gt;0,"WHITE","")))))</f>
        <v/>
      </c>
      <c r="AA17" s="88">
        <f>A16</f>
        <v>0</v>
      </c>
      <c r="AB17" s="6"/>
      <c r="AC17" s="6"/>
      <c r="AD17" s="19"/>
      <c r="AE17" s="6"/>
      <c r="AF17" s="6"/>
      <c r="AG17" s="19"/>
      <c r="AH17" s="39" t="s">
        <v>52</v>
      </c>
      <c r="AI17" s="10" t="e">
        <f>($AK$3*10)+$AL$3</f>
        <v>#VALUE!</v>
      </c>
      <c r="AJ17" s="2">
        <v>0</v>
      </c>
      <c r="AK17" s="2">
        <v>2341</v>
      </c>
      <c r="AL17" s="10" t="e">
        <f t="shared" ca="1" si="1"/>
        <v>#N/A</v>
      </c>
      <c r="AM17" s="11"/>
      <c r="AN17" s="10" t="e">
        <f>(AP$3*10)+AQ$3</f>
        <v>#VALUE!</v>
      </c>
      <c r="AO17" s="2">
        <v>0</v>
      </c>
      <c r="AP17" s="2">
        <v>2341</v>
      </c>
      <c r="AQ17" s="10" t="e">
        <f t="shared" ca="1" si="2"/>
        <v>#N/A</v>
      </c>
      <c r="AR17" s="11"/>
      <c r="AS17" s="10" t="e">
        <f>(AU$3*10)+AV$3</f>
        <v>#VALUE!</v>
      </c>
      <c r="AT17" s="2">
        <v>0</v>
      </c>
      <c r="AU17" s="2">
        <v>2341</v>
      </c>
      <c r="AV17" s="10" t="e">
        <f t="shared" ca="1" si="3"/>
        <v>#N/A</v>
      </c>
      <c r="AW17" s="11"/>
      <c r="AX17" s="10" t="e">
        <f>(AZ$3*10)+BA$3</f>
        <v>#VALUE!</v>
      </c>
      <c r="AY17" s="2">
        <v>0</v>
      </c>
      <c r="AZ17" s="2">
        <v>2341</v>
      </c>
      <c r="BA17" s="10" t="e">
        <f t="shared" ca="1" si="4"/>
        <v>#N/A</v>
      </c>
      <c r="BB17" s="11"/>
      <c r="BC17" s="10" t="e">
        <f>(BE$3*10)+BF$3</f>
        <v>#VALUE!</v>
      </c>
      <c r="BD17" s="2">
        <v>0</v>
      </c>
      <c r="BE17" s="2">
        <v>2341</v>
      </c>
      <c r="BF17" s="10" t="e">
        <f t="shared" ca="1" si="5"/>
        <v>#N/A</v>
      </c>
      <c r="BG17" s="11"/>
      <c r="BH17" s="10" t="e">
        <f>(BJ$3*10)+BK$3</f>
        <v>#VALUE!</v>
      </c>
      <c r="BI17" s="2">
        <v>0</v>
      </c>
      <c r="BJ17" s="2">
        <v>2341</v>
      </c>
      <c r="BK17" s="10" t="e">
        <f t="shared" ca="1" si="6"/>
        <v>#N/A</v>
      </c>
      <c r="BL17" s="11"/>
      <c r="BM17" s="10" t="e">
        <f>(BO$3*10)+BP$3</f>
        <v>#VALUE!</v>
      </c>
      <c r="BN17" s="2">
        <v>0</v>
      </c>
      <c r="BO17" s="2">
        <v>2341</v>
      </c>
      <c r="BP17" s="10" t="e">
        <f t="shared" ca="1" si="7"/>
        <v>#N/A</v>
      </c>
      <c r="BQ17" s="11"/>
      <c r="BR17" s="10" t="e">
        <f>(BT$3*10)+BU$3</f>
        <v>#VALUE!</v>
      </c>
      <c r="BS17" s="2">
        <v>0</v>
      </c>
      <c r="BT17" s="2">
        <v>2341</v>
      </c>
      <c r="BU17" s="10" t="e">
        <f t="shared" ca="1" si="8"/>
        <v>#N/A</v>
      </c>
      <c r="BV17" s="11"/>
      <c r="BW17" s="10" t="e">
        <f>(BY$3*10)+BZ$3</f>
        <v>#VALUE!</v>
      </c>
      <c r="BX17" s="2">
        <v>0</v>
      </c>
      <c r="BY17" s="2">
        <v>2341</v>
      </c>
      <c r="BZ17" s="10" t="e">
        <f t="shared" ca="1" si="9"/>
        <v>#N/A</v>
      </c>
      <c r="CA17" s="11"/>
      <c r="CB17" s="10" t="e">
        <f>(CD$3*10)+CE$3</f>
        <v>#VALUE!</v>
      </c>
      <c r="CC17" s="2">
        <v>0</v>
      </c>
      <c r="CD17" s="2">
        <v>2341</v>
      </c>
      <c r="CE17" s="10" t="e">
        <f t="shared" ca="1" si="0"/>
        <v>#N/A</v>
      </c>
      <c r="CF17" s="11"/>
      <c r="CG17" s="10" t="e">
        <f>(CI$3*10)+CJ$3</f>
        <v>#VALUE!</v>
      </c>
      <c r="CH17" s="2">
        <v>0</v>
      </c>
      <c r="CI17" s="2">
        <v>2341</v>
      </c>
      <c r="CJ17" s="10" t="e">
        <f t="shared" ca="1" si="11"/>
        <v>#N/A</v>
      </c>
      <c r="CK17" s="11"/>
      <c r="CL17" s="10" t="e">
        <f>(CN$3*10)+CO$3</f>
        <v>#VALUE!</v>
      </c>
      <c r="CM17" s="2">
        <v>0</v>
      </c>
      <c r="CN17" s="2">
        <v>2341</v>
      </c>
      <c r="CO17" s="10" t="e">
        <f t="shared" ca="1" si="10"/>
        <v>#N/A</v>
      </c>
    </row>
    <row r="18" spans="1:93" ht="14.25">
      <c r="A18" s="5"/>
      <c r="B18" s="5"/>
      <c r="C18" s="5"/>
      <c r="D18" s="3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2"/>
      <c r="P18" s="72"/>
      <c r="Q18" s="41" t="str">
        <f>IF(Q19&gt;0,"-",".")</f>
        <v>.</v>
      </c>
      <c r="R18" s="8"/>
      <c r="S18" s="8"/>
      <c r="T18" s="8"/>
      <c r="U18" s="24"/>
      <c r="V18" s="37"/>
      <c r="W18" s="23"/>
      <c r="X18" s="7"/>
      <c r="Y18" s="25"/>
      <c r="Z18" s="17"/>
      <c r="AA18" s="89"/>
      <c r="AB18" s="6"/>
      <c r="AC18" s="6"/>
      <c r="AD18" s="19"/>
      <c r="AE18" s="6"/>
      <c r="AF18" s="6"/>
      <c r="AG18" s="19"/>
      <c r="AH18" s="39" t="s">
        <v>53</v>
      </c>
      <c r="AI18" s="10" t="e">
        <f>($AK$3*10)+$AJ$3</f>
        <v>#VALUE!</v>
      </c>
      <c r="AJ18" s="10">
        <f>$AK$4</f>
        <v>0</v>
      </c>
      <c r="AK18" s="2">
        <v>2413</v>
      </c>
      <c r="AL18" s="10" t="e">
        <f t="shared" ca="1" si="1"/>
        <v>#N/A</v>
      </c>
      <c r="AM18" s="11"/>
      <c r="AN18" s="10" t="e">
        <f>(AP$3*10)+AO$3</f>
        <v>#VALUE!</v>
      </c>
      <c r="AO18" s="10">
        <f>AP$4</f>
        <v>0</v>
      </c>
      <c r="AP18" s="2">
        <v>2413</v>
      </c>
      <c r="AQ18" s="10" t="e">
        <f t="shared" ca="1" si="2"/>
        <v>#N/A</v>
      </c>
      <c r="AR18" s="11"/>
      <c r="AS18" s="10" t="e">
        <f>(AU$3*10)+AT$3</f>
        <v>#VALUE!</v>
      </c>
      <c r="AT18" s="10">
        <f>AU$4</f>
        <v>0</v>
      </c>
      <c r="AU18" s="2">
        <v>2413</v>
      </c>
      <c r="AV18" s="10" t="e">
        <f t="shared" ca="1" si="3"/>
        <v>#N/A</v>
      </c>
      <c r="AW18" s="11"/>
      <c r="AX18" s="10" t="e">
        <f>(AZ$3*10)+AY$3</f>
        <v>#VALUE!</v>
      </c>
      <c r="AY18" s="10">
        <f>AZ$4</f>
        <v>0</v>
      </c>
      <c r="AZ18" s="2">
        <v>2413</v>
      </c>
      <c r="BA18" s="10" t="e">
        <f t="shared" ca="1" si="4"/>
        <v>#N/A</v>
      </c>
      <c r="BB18" s="11"/>
      <c r="BC18" s="10" t="e">
        <f>(BE$3*10)+BD$3</f>
        <v>#VALUE!</v>
      </c>
      <c r="BD18" s="10">
        <f>BE$4</f>
        <v>0</v>
      </c>
      <c r="BE18" s="2">
        <v>2413</v>
      </c>
      <c r="BF18" s="10" t="e">
        <f t="shared" ca="1" si="5"/>
        <v>#N/A</v>
      </c>
      <c r="BG18" s="11"/>
      <c r="BH18" s="10" t="e">
        <f>(BJ$3*10)+BI$3</f>
        <v>#VALUE!</v>
      </c>
      <c r="BI18" s="10">
        <f>BJ$4</f>
        <v>0</v>
      </c>
      <c r="BJ18" s="2">
        <v>2413</v>
      </c>
      <c r="BK18" s="10" t="e">
        <f t="shared" ca="1" si="6"/>
        <v>#N/A</v>
      </c>
      <c r="BL18" s="11"/>
      <c r="BM18" s="10" t="e">
        <f>(BO$3*10)+BN$3</f>
        <v>#VALUE!</v>
      </c>
      <c r="BN18" s="10">
        <f>BO$4</f>
        <v>0</v>
      </c>
      <c r="BO18" s="2">
        <v>2413</v>
      </c>
      <c r="BP18" s="10" t="e">
        <f t="shared" ca="1" si="7"/>
        <v>#N/A</v>
      </c>
      <c r="BQ18" s="11"/>
      <c r="BR18" s="10" t="e">
        <f>(BT$3*10)+BS$3</f>
        <v>#VALUE!</v>
      </c>
      <c r="BS18" s="10">
        <f>BT$4</f>
        <v>0</v>
      </c>
      <c r="BT18" s="2">
        <v>2413</v>
      </c>
      <c r="BU18" s="10" t="e">
        <f t="shared" ca="1" si="8"/>
        <v>#N/A</v>
      </c>
      <c r="BV18" s="11"/>
      <c r="BW18" s="10" t="e">
        <f>(BY$3*10)+BX$3</f>
        <v>#VALUE!</v>
      </c>
      <c r="BX18" s="10">
        <f>BY$4</f>
        <v>0</v>
      </c>
      <c r="BY18" s="2">
        <v>2413</v>
      </c>
      <c r="BZ18" s="10" t="e">
        <f t="shared" ca="1" si="9"/>
        <v>#N/A</v>
      </c>
      <c r="CA18" s="11"/>
      <c r="CB18" s="10" t="e">
        <f>(CD$3*10)+CC$3</f>
        <v>#VALUE!</v>
      </c>
      <c r="CC18" s="10">
        <f>CD$4</f>
        <v>0</v>
      </c>
      <c r="CD18" s="2">
        <v>2413</v>
      </c>
      <c r="CE18" s="10" t="e">
        <f t="shared" ca="1" si="0"/>
        <v>#N/A</v>
      </c>
      <c r="CF18" s="11"/>
      <c r="CG18" s="10" t="e">
        <f>(CI$3*10)+CH$3</f>
        <v>#VALUE!</v>
      </c>
      <c r="CH18" s="10">
        <f>CI$4</f>
        <v>0</v>
      </c>
      <c r="CI18" s="2">
        <v>2413</v>
      </c>
      <c r="CJ18" s="10" t="e">
        <f t="shared" ca="1" si="11"/>
        <v>#N/A</v>
      </c>
      <c r="CK18" s="11"/>
      <c r="CL18" s="10" t="e">
        <f>(CN$3*10)+CM$3</f>
        <v>#VALUE!</v>
      </c>
      <c r="CM18" s="10">
        <f>CN$4</f>
        <v>0</v>
      </c>
      <c r="CN18" s="2">
        <v>2413</v>
      </c>
      <c r="CO18" s="10" t="e">
        <f t="shared" ca="1" si="10"/>
        <v>#N/A</v>
      </c>
    </row>
    <row r="19" spans="1:93" ht="14.25">
      <c r="A19" s="78"/>
      <c r="B19" s="78"/>
      <c r="C19" s="78"/>
      <c r="D19" s="81"/>
      <c r="E19" s="97" t="str">
        <f>IF(ISBLANK(E18),"-",VLOOKUP(E18,$AH$8:$CO$31,5))</f>
        <v>-</v>
      </c>
      <c r="F19" s="97" t="str">
        <f>IF(ISBLANK(F18),"-",VLOOKUP(F18,$AH$8:$CO$31,10))</f>
        <v>-</v>
      </c>
      <c r="G19" s="97" t="str">
        <f>IF(ISBLANK(G18),"-",VLOOKUP(G18,$AH$8:$CO$31,15))</f>
        <v>-</v>
      </c>
      <c r="H19" s="97" t="str">
        <f>IF(ISBLANK(H18),"-",VLOOKUP(H18,$AH$8:$CO$31,20))</f>
        <v>-</v>
      </c>
      <c r="I19" s="97" t="str">
        <f>IF(ISBLANK(I18),"-",VLOOKUP(I18,$AH$8:$CO$31,25))</f>
        <v>-</v>
      </c>
      <c r="J19" s="97" t="str">
        <f>IF(ISBLANK(J18),"-",VLOOKUP(J18,$AH$8:$CO$31,30))</f>
        <v>-</v>
      </c>
      <c r="K19" s="97" t="str">
        <f>IF(ISBLANK(K18),"-",VLOOKUP(K18,$AH$8:$CO$31,35))</f>
        <v>-</v>
      </c>
      <c r="L19" s="97" t="str">
        <f>IF(ISBLANK(L18),"-",VLOOKUP(L18,$AH$8:$CO$31,40))</f>
        <v>-</v>
      </c>
      <c r="M19" s="97" t="str">
        <f>IF(ISBLANK(M18),"-",VLOOKUP(M18,$AH$8:$CO$31,45))</f>
        <v>-</v>
      </c>
      <c r="N19" s="97" t="str">
        <f>IF(ISBLANK(N18),"-",VLOOKUP(N18,$AH$8:$CO$31,50))</f>
        <v>-</v>
      </c>
      <c r="O19" s="22"/>
      <c r="P19" s="65"/>
      <c r="Q19" s="22">
        <f>SUM(E19:P19)</f>
        <v>0</v>
      </c>
      <c r="R19" s="9"/>
      <c r="S19" s="5"/>
      <c r="T19" s="5"/>
      <c r="U19" s="5"/>
      <c r="V19" s="5"/>
      <c r="W19" s="23">
        <f t="shared" si="14"/>
        <v>0</v>
      </c>
      <c r="X19" s="23">
        <f>Q19+R19+S19+W19</f>
        <v>0</v>
      </c>
      <c r="Y19" s="25">
        <f>RANK($X19,$X$15:$X$65,0)</f>
        <v>1</v>
      </c>
      <c r="Z19" s="21" t="str">
        <f>IF($X19&gt;$AC$26,"BLUE",(IF($X19&gt;$AD$26,"RED",(IF($X19&gt;0,"WHITE","")))))</f>
        <v/>
      </c>
      <c r="AA19" s="88">
        <f>A18</f>
        <v>0</v>
      </c>
      <c r="AB19" s="6"/>
      <c r="AC19" s="6"/>
      <c r="AD19" s="19"/>
      <c r="AE19" s="6"/>
      <c r="AF19" s="6"/>
      <c r="AG19" s="19"/>
      <c r="AH19" s="39" t="s">
        <v>54</v>
      </c>
      <c r="AI19" s="10" t="e">
        <f>($AK$3*10)+$AI$3</f>
        <v>#VALUE!</v>
      </c>
      <c r="AJ19" s="10">
        <f>$AJ$4+$AK$4</f>
        <v>0</v>
      </c>
      <c r="AK19" s="2">
        <v>2431</v>
      </c>
      <c r="AL19" s="10" t="e">
        <f t="shared" ca="1" si="1"/>
        <v>#N/A</v>
      </c>
      <c r="AM19" s="11"/>
      <c r="AN19" s="10" t="e">
        <f>($AP$3*10)+$AN$3</f>
        <v>#VALUE!</v>
      </c>
      <c r="AO19" s="10">
        <f>AO$4+AP$4</f>
        <v>0</v>
      </c>
      <c r="AP19" s="2">
        <v>2431</v>
      </c>
      <c r="AQ19" s="10" t="e">
        <f t="shared" ca="1" si="2"/>
        <v>#N/A</v>
      </c>
      <c r="AR19" s="11"/>
      <c r="AS19" s="10" t="e">
        <f>(AU$3*10)+AS$3</f>
        <v>#VALUE!</v>
      </c>
      <c r="AT19" s="10">
        <f>AT$4+AU$4</f>
        <v>0</v>
      </c>
      <c r="AU19" s="2">
        <v>2431</v>
      </c>
      <c r="AV19" s="10" t="e">
        <f t="shared" ca="1" si="3"/>
        <v>#N/A</v>
      </c>
      <c r="AW19" s="11"/>
      <c r="AX19" s="10" t="e">
        <f>($AZ$3*10)+$AX$3</f>
        <v>#VALUE!</v>
      </c>
      <c r="AY19" s="10">
        <f>AY$4+AZ$4</f>
        <v>0</v>
      </c>
      <c r="AZ19" s="2">
        <v>2431</v>
      </c>
      <c r="BA19" s="10" t="e">
        <f t="shared" ca="1" si="4"/>
        <v>#N/A</v>
      </c>
      <c r="BB19" s="11"/>
      <c r="BC19" s="10" t="e">
        <f>(BE$3*10)+BC$3</f>
        <v>#VALUE!</v>
      </c>
      <c r="BD19" s="10">
        <f>BD$4+BE$4</f>
        <v>0</v>
      </c>
      <c r="BE19" s="2">
        <v>2431</v>
      </c>
      <c r="BF19" s="10" t="e">
        <f t="shared" ca="1" si="5"/>
        <v>#N/A</v>
      </c>
      <c r="BG19" s="11"/>
      <c r="BH19" s="10" t="e">
        <f>(BJ$3*10)+BH$3</f>
        <v>#VALUE!</v>
      </c>
      <c r="BI19" s="10">
        <f>BI$4+BJ$4</f>
        <v>0</v>
      </c>
      <c r="BJ19" s="2">
        <v>2431</v>
      </c>
      <c r="BK19" s="10" t="e">
        <f t="shared" ca="1" si="6"/>
        <v>#N/A</v>
      </c>
      <c r="BL19" s="11"/>
      <c r="BM19" s="10" t="e">
        <f>(BO$3*10)+BM$3</f>
        <v>#VALUE!</v>
      </c>
      <c r="BN19" s="10">
        <f>BN$4+BO$4</f>
        <v>0</v>
      </c>
      <c r="BO19" s="2">
        <v>2431</v>
      </c>
      <c r="BP19" s="10" t="e">
        <f t="shared" ca="1" si="7"/>
        <v>#N/A</v>
      </c>
      <c r="BQ19" s="11"/>
      <c r="BR19" s="10" t="e">
        <f>(BT$3*10)+BR$3</f>
        <v>#VALUE!</v>
      </c>
      <c r="BS19" s="10">
        <f>BS$4+BT$4</f>
        <v>0</v>
      </c>
      <c r="BT19" s="2">
        <v>2431</v>
      </c>
      <c r="BU19" s="10" t="e">
        <f t="shared" ca="1" si="8"/>
        <v>#N/A</v>
      </c>
      <c r="BV19" s="11"/>
      <c r="BW19" s="10" t="e">
        <f>(BY$3*10)+BW$3</f>
        <v>#VALUE!</v>
      </c>
      <c r="BX19" s="10">
        <f>BX$4+BY$4</f>
        <v>0</v>
      </c>
      <c r="BY19" s="2">
        <v>2431</v>
      </c>
      <c r="BZ19" s="10" t="e">
        <f t="shared" ca="1" si="9"/>
        <v>#N/A</v>
      </c>
      <c r="CA19" s="11"/>
      <c r="CB19" s="10" t="e">
        <f>(CD$3*10)+CB$3</f>
        <v>#VALUE!</v>
      </c>
      <c r="CC19" s="10">
        <f>CC$4+CD$4</f>
        <v>0</v>
      </c>
      <c r="CD19" s="2">
        <v>2431</v>
      </c>
      <c r="CE19" s="10" t="e">
        <f t="shared" ca="1" si="0"/>
        <v>#N/A</v>
      </c>
      <c r="CF19" s="11"/>
      <c r="CG19" s="10" t="e">
        <f>(CI$3*10)+CG$3</f>
        <v>#VALUE!</v>
      </c>
      <c r="CH19" s="10">
        <f>CH$4+CI$4</f>
        <v>0</v>
      </c>
      <c r="CI19" s="2">
        <v>2431</v>
      </c>
      <c r="CJ19" s="10" t="e">
        <f t="shared" ca="1" si="11"/>
        <v>#N/A</v>
      </c>
      <c r="CK19" s="11"/>
      <c r="CL19" s="10" t="e">
        <f>(CN$3*10)+CL$3</f>
        <v>#VALUE!</v>
      </c>
      <c r="CM19" s="10">
        <f>CM$4+CN$4</f>
        <v>0</v>
      </c>
      <c r="CN19" s="2">
        <v>2431</v>
      </c>
      <c r="CO19" s="10" t="e">
        <f t="shared" ca="1" si="10"/>
        <v>#N/A</v>
      </c>
    </row>
    <row r="20" spans="1:93" ht="14.25">
      <c r="A20" s="5"/>
      <c r="B20" s="5"/>
      <c r="C20" s="5"/>
      <c r="D20" s="10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62"/>
      <c r="P20" s="72"/>
      <c r="Q20" s="41" t="str">
        <f>IF(Q21&gt;0,"-",".")</f>
        <v>.</v>
      </c>
      <c r="R20" s="8"/>
      <c r="S20" s="8"/>
      <c r="T20" s="8"/>
      <c r="U20" s="24"/>
      <c r="V20" s="37"/>
      <c r="W20" s="23"/>
      <c r="X20" s="7"/>
      <c r="Y20" s="25"/>
      <c r="Z20" s="17"/>
      <c r="AA20" s="89"/>
      <c r="AB20" s="6"/>
      <c r="AC20" s="6"/>
      <c r="AD20" s="19"/>
      <c r="AE20" s="6"/>
      <c r="AF20" s="6"/>
      <c r="AG20" s="19"/>
      <c r="AH20" s="39" t="s">
        <v>33</v>
      </c>
      <c r="AI20" s="2"/>
      <c r="AJ20" s="2"/>
      <c r="AK20" s="2">
        <v>3124</v>
      </c>
      <c r="AL20" s="10" t="e">
        <f t="shared" ca="1" si="1"/>
        <v>#N/A</v>
      </c>
      <c r="AM20" s="11"/>
      <c r="AN20" s="2"/>
      <c r="AO20" s="2"/>
      <c r="AP20" s="2">
        <v>3124</v>
      </c>
      <c r="AQ20" s="10" t="e">
        <f t="shared" ca="1" si="2"/>
        <v>#N/A</v>
      </c>
      <c r="AR20" s="11"/>
      <c r="AS20" s="2"/>
      <c r="AT20" s="2"/>
      <c r="AU20" s="2">
        <v>3124</v>
      </c>
      <c r="AV20" s="10" t="e">
        <f t="shared" ca="1" si="3"/>
        <v>#N/A</v>
      </c>
      <c r="AW20" s="11"/>
      <c r="AX20" s="2"/>
      <c r="AY20" s="2"/>
      <c r="AZ20" s="2">
        <v>3124</v>
      </c>
      <c r="BA20" s="10" t="e">
        <f t="shared" ca="1" si="4"/>
        <v>#N/A</v>
      </c>
      <c r="BB20" s="11"/>
      <c r="BC20" s="2"/>
      <c r="BD20" s="2"/>
      <c r="BE20" s="2">
        <v>3124</v>
      </c>
      <c r="BF20" s="10" t="e">
        <f t="shared" ca="1" si="5"/>
        <v>#N/A</v>
      </c>
      <c r="BG20" s="11"/>
      <c r="BH20" s="2"/>
      <c r="BI20" s="2"/>
      <c r="BJ20" s="2">
        <v>3124</v>
      </c>
      <c r="BK20" s="10" t="e">
        <f t="shared" ca="1" si="6"/>
        <v>#N/A</v>
      </c>
      <c r="BL20" s="11"/>
      <c r="BM20" s="2"/>
      <c r="BN20" s="2"/>
      <c r="BO20" s="2">
        <v>3124</v>
      </c>
      <c r="BP20" s="10" t="e">
        <f t="shared" ca="1" si="7"/>
        <v>#N/A</v>
      </c>
      <c r="BQ20" s="11"/>
      <c r="BR20" s="2"/>
      <c r="BS20" s="2"/>
      <c r="BT20" s="2">
        <v>3124</v>
      </c>
      <c r="BU20" s="10" t="e">
        <f t="shared" ca="1" si="8"/>
        <v>#N/A</v>
      </c>
      <c r="BV20" s="11"/>
      <c r="BW20" s="2"/>
      <c r="BX20" s="2"/>
      <c r="BY20" s="2">
        <v>3124</v>
      </c>
      <c r="BZ20" s="10" t="e">
        <f t="shared" ca="1" si="9"/>
        <v>#N/A</v>
      </c>
      <c r="CA20" s="11"/>
      <c r="CB20" s="2"/>
      <c r="CC20" s="2"/>
      <c r="CD20" s="2">
        <v>3124</v>
      </c>
      <c r="CE20" s="10" t="e">
        <f t="shared" ca="1" si="0"/>
        <v>#N/A</v>
      </c>
      <c r="CF20" s="11"/>
      <c r="CG20" s="2"/>
      <c r="CH20" s="2"/>
      <c r="CI20" s="2">
        <v>3124</v>
      </c>
      <c r="CJ20" s="10" t="e">
        <f t="shared" ca="1" si="11"/>
        <v>#N/A</v>
      </c>
      <c r="CK20" s="11"/>
      <c r="CL20" s="2"/>
      <c r="CM20" s="2"/>
      <c r="CN20" s="2">
        <v>3124</v>
      </c>
      <c r="CO20" s="10" t="e">
        <f t="shared" ca="1" si="10"/>
        <v>#N/A</v>
      </c>
    </row>
    <row r="21" spans="1:93" ht="14.25">
      <c r="A21" s="78"/>
      <c r="B21" s="78"/>
      <c r="C21" s="78"/>
      <c r="D21" s="79"/>
      <c r="E21" s="97" t="str">
        <f>IF(ISBLANK(E20),"-",VLOOKUP(E20,$AH$8:$CO$31,5))</f>
        <v>-</v>
      </c>
      <c r="F21" s="97" t="str">
        <f>IF(ISBLANK(F20),"-",VLOOKUP(F20,$AH$8:$CO$31,10))</f>
        <v>-</v>
      </c>
      <c r="G21" s="97" t="str">
        <f>IF(ISBLANK(G20),"-",VLOOKUP(G20,$AH$8:$CO$31,15))</f>
        <v>-</v>
      </c>
      <c r="H21" s="97" t="str">
        <f>IF(ISBLANK(H20),"-",VLOOKUP(H20,$AH$8:$CO$31,20))</f>
        <v>-</v>
      </c>
      <c r="I21" s="97" t="str">
        <f>IF(ISBLANK(I20),"-",VLOOKUP(I20,$AH$8:$CO$31,25))</f>
        <v>-</v>
      </c>
      <c r="J21" s="97" t="str">
        <f>IF(ISBLANK(J20),"-",VLOOKUP(J20,$AH$8:$CO$31,30))</f>
        <v>-</v>
      </c>
      <c r="K21" s="97" t="str">
        <f>IF(ISBLANK(K20),"-",VLOOKUP(K20,$AH$8:$CO$31,35))</f>
        <v>-</v>
      </c>
      <c r="L21" s="97" t="str">
        <f>IF(ISBLANK(L20),"-",VLOOKUP(L20,$AH$8:$CO$31,40))</f>
        <v>-</v>
      </c>
      <c r="M21" s="97" t="str">
        <f>IF(ISBLANK(M20),"-",VLOOKUP(M20,$AH$8:$CO$31,45))</f>
        <v>-</v>
      </c>
      <c r="N21" s="97" t="str">
        <f>IF(ISBLANK(N20),"-",VLOOKUP(N20,$AH$8:$CO$31,50))</f>
        <v>-</v>
      </c>
      <c r="O21" s="22"/>
      <c r="P21" s="65"/>
      <c r="Q21" s="22">
        <f>SUM(E21:P21)</f>
        <v>0</v>
      </c>
      <c r="R21" s="9"/>
      <c r="S21" s="5"/>
      <c r="T21" s="5"/>
      <c r="U21" s="5"/>
      <c r="V21" s="5"/>
      <c r="W21" s="23">
        <f t="shared" si="14"/>
        <v>0</v>
      </c>
      <c r="X21" s="23">
        <f>Q21+R21+S21+W21</f>
        <v>0</v>
      </c>
      <c r="Y21" s="25">
        <f>RANK($X21,$X$15:$X$65,0)</f>
        <v>1</v>
      </c>
      <c r="Z21" s="21" t="str">
        <f>IF($X21&gt;$AC$26,"BLUE",(IF($X21&gt;$AD$26,"RED",(IF($X21&gt;0,"WHITE","")))))</f>
        <v/>
      </c>
      <c r="AA21" s="88">
        <f>A20</f>
        <v>0</v>
      </c>
      <c r="AB21" s="19"/>
      <c r="AC21" s="6"/>
      <c r="AD21" s="19"/>
      <c r="AE21" s="6"/>
      <c r="AF21" s="6"/>
      <c r="AG21" s="19"/>
      <c r="AH21" s="39" t="s">
        <v>55</v>
      </c>
      <c r="AI21" s="2"/>
      <c r="AJ21" s="2"/>
      <c r="AK21" s="2">
        <v>3142</v>
      </c>
      <c r="AL21" s="10" t="e">
        <f t="shared" ca="1" si="1"/>
        <v>#N/A</v>
      </c>
      <c r="AM21" s="11"/>
      <c r="AN21" s="2"/>
      <c r="AO21" s="2"/>
      <c r="AP21" s="2">
        <v>3142</v>
      </c>
      <c r="AQ21" s="10" t="e">
        <f t="shared" ca="1" si="2"/>
        <v>#N/A</v>
      </c>
      <c r="AR21" s="11"/>
      <c r="AS21" s="2"/>
      <c r="AT21" s="2"/>
      <c r="AU21" s="2">
        <v>3142</v>
      </c>
      <c r="AV21" s="10" t="e">
        <f t="shared" ca="1" si="3"/>
        <v>#N/A</v>
      </c>
      <c r="AW21" s="11"/>
      <c r="AX21" s="2"/>
      <c r="AY21" s="2"/>
      <c r="AZ21" s="2">
        <v>3142</v>
      </c>
      <c r="BA21" s="10" t="e">
        <f t="shared" ca="1" si="4"/>
        <v>#N/A</v>
      </c>
      <c r="BB21" s="11"/>
      <c r="BC21" s="2"/>
      <c r="BD21" s="2"/>
      <c r="BE21" s="2">
        <v>3142</v>
      </c>
      <c r="BF21" s="10" t="e">
        <f t="shared" ca="1" si="5"/>
        <v>#N/A</v>
      </c>
      <c r="BG21" s="11"/>
      <c r="BH21" s="2"/>
      <c r="BI21" s="2"/>
      <c r="BJ21" s="2">
        <v>3142</v>
      </c>
      <c r="BK21" s="10" t="e">
        <f t="shared" ca="1" si="6"/>
        <v>#N/A</v>
      </c>
      <c r="BL21" s="11"/>
      <c r="BM21" s="2"/>
      <c r="BN21" s="2"/>
      <c r="BO21" s="2">
        <v>3142</v>
      </c>
      <c r="BP21" s="10" t="e">
        <f t="shared" ca="1" si="7"/>
        <v>#N/A</v>
      </c>
      <c r="BQ21" s="11"/>
      <c r="BR21" s="2"/>
      <c r="BS21" s="2"/>
      <c r="BT21" s="2">
        <v>3142</v>
      </c>
      <c r="BU21" s="10" t="e">
        <f t="shared" ca="1" si="8"/>
        <v>#N/A</v>
      </c>
      <c r="BV21" s="11"/>
      <c r="BW21" s="2"/>
      <c r="BX21" s="2"/>
      <c r="BY21" s="2">
        <v>3142</v>
      </c>
      <c r="BZ21" s="10" t="e">
        <f t="shared" ca="1" si="9"/>
        <v>#N/A</v>
      </c>
      <c r="CA21" s="11"/>
      <c r="CB21" s="2"/>
      <c r="CC21" s="2"/>
      <c r="CD21" s="2">
        <v>3142</v>
      </c>
      <c r="CE21" s="10" t="e">
        <f t="shared" ca="1" si="0"/>
        <v>#N/A</v>
      </c>
      <c r="CF21" s="11"/>
      <c r="CG21" s="2"/>
      <c r="CH21" s="2"/>
      <c r="CI21" s="2">
        <v>3142</v>
      </c>
      <c r="CJ21" s="10" t="e">
        <f t="shared" ca="1" si="11"/>
        <v>#N/A</v>
      </c>
      <c r="CK21" s="11"/>
      <c r="CL21" s="2"/>
      <c r="CM21" s="2"/>
      <c r="CN21" s="2">
        <v>3142</v>
      </c>
      <c r="CO21" s="10" t="e">
        <f t="shared" ca="1" si="10"/>
        <v>#N/A</v>
      </c>
    </row>
    <row r="22" spans="1:93" ht="14.25">
      <c r="A22" s="5"/>
      <c r="B22" s="5"/>
      <c r="C22" s="5"/>
      <c r="D22" s="3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2"/>
      <c r="P22" s="72"/>
      <c r="Q22" s="41" t="str">
        <f>IF(Q23&gt;0,"-",".")</f>
        <v>.</v>
      </c>
      <c r="R22" s="8"/>
      <c r="S22" s="8"/>
      <c r="T22" s="8"/>
      <c r="U22" s="24"/>
      <c r="V22" s="37"/>
      <c r="W22" s="23"/>
      <c r="X22" s="7"/>
      <c r="Y22" s="25"/>
      <c r="Z22" s="17"/>
      <c r="AA22" s="89"/>
      <c r="AB22" s="85"/>
      <c r="AC22" s="6"/>
      <c r="AD22" s="19"/>
      <c r="AE22" s="6"/>
      <c r="AF22" s="6"/>
      <c r="AG22" s="19"/>
      <c r="AH22" s="39" t="s">
        <v>56</v>
      </c>
      <c r="AI22" s="3"/>
      <c r="AJ22" s="2"/>
      <c r="AK22" s="2">
        <v>3214</v>
      </c>
      <c r="AL22" s="10" t="e">
        <f t="shared" ca="1" si="1"/>
        <v>#N/A</v>
      </c>
      <c r="AM22" s="11"/>
      <c r="AN22" s="3"/>
      <c r="AO22" s="2"/>
      <c r="AP22" s="2">
        <v>3214</v>
      </c>
      <c r="AQ22" s="10" t="e">
        <f t="shared" ca="1" si="2"/>
        <v>#N/A</v>
      </c>
      <c r="AR22" s="11"/>
      <c r="AS22" s="3"/>
      <c r="AT22" s="2"/>
      <c r="AU22" s="2">
        <v>3214</v>
      </c>
      <c r="AV22" s="10" t="e">
        <f t="shared" ca="1" si="3"/>
        <v>#N/A</v>
      </c>
      <c r="AW22" s="11"/>
      <c r="AX22" s="11"/>
      <c r="AY22" s="11"/>
      <c r="AZ22" s="2">
        <v>3214</v>
      </c>
      <c r="BA22" s="10" t="e">
        <f t="shared" ca="1" si="4"/>
        <v>#N/A</v>
      </c>
      <c r="BB22" s="11"/>
      <c r="BC22" s="11"/>
      <c r="BD22" s="11"/>
      <c r="BE22" s="2">
        <v>3214</v>
      </c>
      <c r="BF22" s="10" t="e">
        <f t="shared" ca="1" si="5"/>
        <v>#N/A</v>
      </c>
      <c r="BG22" s="11"/>
      <c r="BH22" s="11"/>
      <c r="BI22" s="11"/>
      <c r="BJ22" s="2">
        <v>3214</v>
      </c>
      <c r="BK22" s="10" t="e">
        <f t="shared" ca="1" si="6"/>
        <v>#N/A</v>
      </c>
      <c r="BL22" s="11"/>
      <c r="BM22" s="11"/>
      <c r="BN22" s="11"/>
      <c r="BO22" s="2">
        <v>3214</v>
      </c>
      <c r="BP22" s="10" t="e">
        <f t="shared" ca="1" si="7"/>
        <v>#N/A</v>
      </c>
      <c r="BQ22" s="11"/>
      <c r="BR22" s="11"/>
      <c r="BS22" s="11"/>
      <c r="BT22" s="2">
        <v>3214</v>
      </c>
      <c r="BU22" s="10" t="e">
        <f t="shared" ca="1" si="8"/>
        <v>#N/A</v>
      </c>
      <c r="BV22" s="11"/>
      <c r="BW22" s="11"/>
      <c r="BX22" s="11"/>
      <c r="BY22" s="2">
        <v>3214</v>
      </c>
      <c r="BZ22" s="10" t="e">
        <f t="shared" ca="1" si="9"/>
        <v>#N/A</v>
      </c>
      <c r="CA22" s="11"/>
      <c r="CB22" s="11"/>
      <c r="CC22" s="11"/>
      <c r="CD22" s="2">
        <v>3214</v>
      </c>
      <c r="CE22" s="10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11"/>
      <c r="CG22" s="11"/>
      <c r="CH22" s="11"/>
      <c r="CI22" s="2">
        <v>3214</v>
      </c>
      <c r="CJ22" s="10" t="e">
        <f t="shared" ca="1" si="11"/>
        <v>#N/A</v>
      </c>
      <c r="CK22" s="11"/>
      <c r="CL22" s="11"/>
      <c r="CM22" s="11"/>
      <c r="CN22" s="2">
        <v>3214</v>
      </c>
      <c r="CO22" s="10" t="e">
        <f t="shared" ca="1" si="10"/>
        <v>#N/A</v>
      </c>
    </row>
    <row r="23" spans="1:93" ht="14.25">
      <c r="A23" s="78"/>
      <c r="B23" s="78"/>
      <c r="C23" s="78"/>
      <c r="D23" s="79"/>
      <c r="E23" s="97" t="str">
        <f>IF(ISBLANK(E22),"-",VLOOKUP(E22,$AH$8:$CO$31,5))</f>
        <v>-</v>
      </c>
      <c r="F23" s="97" t="str">
        <f>IF(ISBLANK(F22),"-",VLOOKUP(F22,$AH$8:$CO$31,10))</f>
        <v>-</v>
      </c>
      <c r="G23" s="97" t="str">
        <f>IF(ISBLANK(G22),"-",VLOOKUP(G22,$AH$8:$CO$31,15))</f>
        <v>-</v>
      </c>
      <c r="H23" s="97" t="str">
        <f>IF(ISBLANK(H22),"-",VLOOKUP(H22,$AH$8:$CO$31,20))</f>
        <v>-</v>
      </c>
      <c r="I23" s="97" t="str">
        <f>IF(ISBLANK(I22),"-",VLOOKUP(I22,$AH$8:$CO$31,25))</f>
        <v>-</v>
      </c>
      <c r="J23" s="97" t="str">
        <f>IF(ISBLANK(J22),"-",VLOOKUP(J22,$AH$8:$CO$31,30))</f>
        <v>-</v>
      </c>
      <c r="K23" s="97" t="str">
        <f>IF(ISBLANK(K22),"-",VLOOKUP(K22,$AH$8:$CO$31,35))</f>
        <v>-</v>
      </c>
      <c r="L23" s="97" t="str">
        <f>IF(ISBLANK(L22),"-",VLOOKUP(L22,$AH$8:$CO$31,40))</f>
        <v>-</v>
      </c>
      <c r="M23" s="97" t="str">
        <f>IF(ISBLANK(M22),"-",VLOOKUP(M22,$AH$8:$CO$31,45))</f>
        <v>-</v>
      </c>
      <c r="N23" s="97" t="str">
        <f>IF(ISBLANK(N22),"-",VLOOKUP(N22,$AH$8:$CO$31,50))</f>
        <v>-</v>
      </c>
      <c r="O23" s="22"/>
      <c r="P23" s="65"/>
      <c r="Q23" s="22">
        <f>SUM(E23:P23)</f>
        <v>0</v>
      </c>
      <c r="R23" s="9"/>
      <c r="S23" s="5"/>
      <c r="T23" s="38"/>
      <c r="U23" s="5"/>
      <c r="V23" s="5"/>
      <c r="W23" s="23">
        <f t="shared" si="14"/>
        <v>0</v>
      </c>
      <c r="X23" s="23">
        <f>Q23+R23+S23+W23</f>
        <v>0</v>
      </c>
      <c r="Y23" s="25">
        <f>RANK($X23,$X$15:$X$65,0)</f>
        <v>1</v>
      </c>
      <c r="Z23" s="21" t="str">
        <f>IF($X23&gt;$AC$26,"BLUE",(IF($X23&gt;$AD$26,"RED",(IF($X23&gt;0,"WHITE","")))))</f>
        <v/>
      </c>
      <c r="AA23" s="88">
        <f>A22</f>
        <v>0</v>
      </c>
      <c r="AB23" s="85"/>
      <c r="AC23" s="115" t="s">
        <v>70</v>
      </c>
      <c r="AD23" s="115"/>
      <c r="AE23" s="85"/>
      <c r="AF23" s="6"/>
      <c r="AG23" s="19"/>
      <c r="AH23" s="39" t="s">
        <v>57</v>
      </c>
      <c r="AI23" s="2"/>
      <c r="AJ23" s="2"/>
      <c r="AK23" s="2">
        <v>3241</v>
      </c>
      <c r="AL23" s="10" t="e">
        <f t="shared" ca="1" si="1"/>
        <v>#N/A</v>
      </c>
      <c r="AM23" s="11"/>
      <c r="AN23" s="2"/>
      <c r="AO23" s="2"/>
      <c r="AP23" s="2">
        <v>3241</v>
      </c>
      <c r="AQ23" s="10" t="e">
        <f t="shared" ca="1" si="2"/>
        <v>#N/A</v>
      </c>
      <c r="AR23" s="11"/>
      <c r="AS23" s="2"/>
      <c r="AT23" s="2"/>
      <c r="AU23" s="2">
        <v>3241</v>
      </c>
      <c r="AV23" s="10" t="e">
        <f t="shared" ca="1" si="3"/>
        <v>#N/A</v>
      </c>
      <c r="AW23" s="11"/>
      <c r="AX23" s="11"/>
      <c r="AY23" s="11"/>
      <c r="AZ23" s="2">
        <v>3241</v>
      </c>
      <c r="BA23" s="10" t="e">
        <f t="shared" ca="1" si="4"/>
        <v>#N/A</v>
      </c>
      <c r="BB23" s="11"/>
      <c r="BC23" s="11"/>
      <c r="BD23" s="11"/>
      <c r="BE23" s="2">
        <v>3241</v>
      </c>
      <c r="BF23" s="10" t="e">
        <f t="shared" ca="1" si="5"/>
        <v>#N/A</v>
      </c>
      <c r="BG23" s="11"/>
      <c r="BH23" s="11"/>
      <c r="BI23" s="11"/>
      <c r="BJ23" s="2">
        <v>3241</v>
      </c>
      <c r="BK23" s="10" t="e">
        <f t="shared" ca="1" si="6"/>
        <v>#N/A</v>
      </c>
      <c r="BL23" s="11"/>
      <c r="BM23" s="11"/>
      <c r="BN23" s="11"/>
      <c r="BO23" s="2">
        <v>3241</v>
      </c>
      <c r="BP23" s="10" t="e">
        <f t="shared" ca="1" si="7"/>
        <v>#N/A</v>
      </c>
      <c r="BQ23" s="11"/>
      <c r="BR23" s="11"/>
      <c r="BS23" s="11"/>
      <c r="BT23" s="2">
        <v>3241</v>
      </c>
      <c r="BU23" s="10" t="e">
        <f t="shared" ca="1" si="8"/>
        <v>#N/A</v>
      </c>
      <c r="BV23" s="11"/>
      <c r="BW23" s="11"/>
      <c r="BX23" s="11"/>
      <c r="BY23" s="2">
        <v>3241</v>
      </c>
      <c r="BZ23" s="10" t="e">
        <f t="shared" ca="1" si="9"/>
        <v>#N/A</v>
      </c>
      <c r="CA23" s="11"/>
      <c r="CB23" s="11"/>
      <c r="CC23" s="11"/>
      <c r="CD23" s="2">
        <v>3241</v>
      </c>
      <c r="CE23" s="10" t="e">
        <f t="shared" ref="CE23:CE31" ca="1" si="15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11"/>
      <c r="CG23" s="11"/>
      <c r="CH23" s="11"/>
      <c r="CI23" s="2">
        <v>3241</v>
      </c>
      <c r="CJ23" s="10" t="e">
        <f t="shared" ca="1" si="11"/>
        <v>#N/A</v>
      </c>
      <c r="CK23" s="11"/>
      <c r="CL23" s="11"/>
      <c r="CM23" s="11"/>
      <c r="CN23" s="2">
        <v>3241</v>
      </c>
      <c r="CO23" s="10" t="e">
        <f t="shared" ca="1" si="10"/>
        <v>#N/A</v>
      </c>
    </row>
    <row r="24" spans="1:93" ht="14.25">
      <c r="A24" s="5"/>
      <c r="B24" s="5"/>
      <c r="C24" s="5"/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62"/>
      <c r="P24" s="72"/>
      <c r="Q24" s="41" t="str">
        <f>IF(Q25&gt;0,"-",".")</f>
        <v>.</v>
      </c>
      <c r="R24" s="8"/>
      <c r="S24" s="8"/>
      <c r="T24" s="8"/>
      <c r="U24" s="24"/>
      <c r="V24" s="37"/>
      <c r="W24" s="23"/>
      <c r="X24" s="7"/>
      <c r="Y24" s="25"/>
      <c r="Z24" s="17"/>
      <c r="AA24" s="89"/>
      <c r="AB24" s="6"/>
      <c r="AC24" s="115" t="s">
        <v>71</v>
      </c>
      <c r="AD24" s="115"/>
      <c r="AE24" s="19"/>
      <c r="AF24" s="6"/>
      <c r="AG24" s="6"/>
      <c r="AH24" s="39" t="s">
        <v>58</v>
      </c>
      <c r="AI24" s="2"/>
      <c r="AJ24" s="2"/>
      <c r="AK24" s="2">
        <v>3412</v>
      </c>
      <c r="AL24" s="10" t="e">
        <f t="shared" ca="1" si="1"/>
        <v>#N/A</v>
      </c>
      <c r="AM24" s="11"/>
      <c r="AN24" s="2"/>
      <c r="AO24" s="2"/>
      <c r="AP24" s="2">
        <v>3412</v>
      </c>
      <c r="AQ24" s="10" t="e">
        <f t="shared" ca="1" si="2"/>
        <v>#N/A</v>
      </c>
      <c r="AR24" s="11"/>
      <c r="AS24" s="2"/>
      <c r="AT24" s="2"/>
      <c r="AU24" s="2">
        <v>3412</v>
      </c>
      <c r="AV24" s="10" t="e">
        <f t="shared" ca="1" si="3"/>
        <v>#N/A</v>
      </c>
      <c r="AW24" s="11"/>
      <c r="AX24" s="11"/>
      <c r="AY24" s="11"/>
      <c r="AZ24" s="2">
        <v>3412</v>
      </c>
      <c r="BA24" s="10" t="e">
        <f t="shared" ca="1" si="4"/>
        <v>#N/A</v>
      </c>
      <c r="BB24" s="11"/>
      <c r="BC24" s="11"/>
      <c r="BD24" s="11"/>
      <c r="BE24" s="2">
        <v>3412</v>
      </c>
      <c r="BF24" s="10" t="e">
        <f t="shared" ca="1" si="5"/>
        <v>#N/A</v>
      </c>
      <c r="BG24" s="11"/>
      <c r="BH24" s="11"/>
      <c r="BI24" s="11"/>
      <c r="BJ24" s="2">
        <v>3412</v>
      </c>
      <c r="BK24" s="10" t="e">
        <f t="shared" ca="1" si="6"/>
        <v>#N/A</v>
      </c>
      <c r="BL24" s="11"/>
      <c r="BM24" s="11"/>
      <c r="BN24" s="11"/>
      <c r="BO24" s="2">
        <v>3412</v>
      </c>
      <c r="BP24" s="10" t="e">
        <f t="shared" ca="1" si="7"/>
        <v>#N/A</v>
      </c>
      <c r="BQ24" s="11"/>
      <c r="BR24" s="11"/>
      <c r="BS24" s="11"/>
      <c r="BT24" s="2">
        <v>3412</v>
      </c>
      <c r="BU24" s="10" t="e">
        <f t="shared" ca="1" si="8"/>
        <v>#N/A</v>
      </c>
      <c r="BV24" s="11"/>
      <c r="BW24" s="11"/>
      <c r="BX24" s="11"/>
      <c r="BY24" s="2">
        <v>3412</v>
      </c>
      <c r="BZ24" s="10" t="e">
        <f t="shared" ca="1" si="9"/>
        <v>#N/A</v>
      </c>
      <c r="CA24" s="11"/>
      <c r="CB24" s="11"/>
      <c r="CC24" s="11"/>
      <c r="CD24" s="2">
        <v>3412</v>
      </c>
      <c r="CE24" s="10" t="e">
        <f t="shared" ca="1" si="15"/>
        <v>#N/A</v>
      </c>
      <c r="CF24" s="11"/>
      <c r="CG24" s="11"/>
      <c r="CH24" s="11"/>
      <c r="CI24" s="2">
        <v>3412</v>
      </c>
      <c r="CJ24" s="10" t="e">
        <f t="shared" ca="1" si="11"/>
        <v>#N/A</v>
      </c>
      <c r="CK24" s="11"/>
      <c r="CL24" s="11"/>
      <c r="CM24" s="11"/>
      <c r="CN24" s="2">
        <v>3412</v>
      </c>
      <c r="CO24" s="10" t="e">
        <f t="shared" ca="1" si="10"/>
        <v>#N/A</v>
      </c>
    </row>
    <row r="25" spans="1:93" ht="15" thickBot="1">
      <c r="A25" s="78"/>
      <c r="B25" s="78"/>
      <c r="C25" s="78"/>
      <c r="D25" s="79"/>
      <c r="E25" s="97" t="str">
        <f>IF(ISBLANK(E24),"-",VLOOKUP(E24,$AH$8:$CO$31,5))</f>
        <v>-</v>
      </c>
      <c r="F25" s="97" t="str">
        <f>IF(ISBLANK(F24),"-",VLOOKUP(F24,$AH$8:$CO$31,10))</f>
        <v>-</v>
      </c>
      <c r="G25" s="97" t="str">
        <f>IF(ISBLANK(G24),"-",VLOOKUP(G24,$AH$8:$CO$31,15))</f>
        <v>-</v>
      </c>
      <c r="H25" s="97" t="str">
        <f>IF(ISBLANK(H24),"-",VLOOKUP(H24,$AH$8:$CO$31,20))</f>
        <v>-</v>
      </c>
      <c r="I25" s="97" t="str">
        <f>IF(ISBLANK(I24),"-",VLOOKUP(I24,$AH$8:$CO$31,25))</f>
        <v>-</v>
      </c>
      <c r="J25" s="97" t="str">
        <f>IF(ISBLANK(J24),"-",VLOOKUP(J24,$AH$8:$CO$31,30))</f>
        <v>-</v>
      </c>
      <c r="K25" s="97" t="str">
        <f>IF(ISBLANK(K24),"-",VLOOKUP(K24,$AH$8:$CO$31,35))</f>
        <v>-</v>
      </c>
      <c r="L25" s="97" t="str">
        <f>IF(ISBLANK(L24),"-",VLOOKUP(L24,$AH$8:$CO$31,40))</f>
        <v>-</v>
      </c>
      <c r="M25" s="97" t="str">
        <f>IF(ISBLANK(M24),"-",VLOOKUP(M24,$AH$8:$CO$31,45))</f>
        <v>-</v>
      </c>
      <c r="N25" s="97" t="str">
        <f>IF(ISBLANK(N24),"-",VLOOKUP(N24,$AH$8:$CO$31,50))</f>
        <v>-</v>
      </c>
      <c r="O25" s="22"/>
      <c r="P25" s="65"/>
      <c r="Q25" s="22">
        <f>SUM(E25:P25)</f>
        <v>0</v>
      </c>
      <c r="R25" s="9"/>
      <c r="S25" s="5"/>
      <c r="T25" s="38"/>
      <c r="U25" s="5"/>
      <c r="V25" s="5"/>
      <c r="W25" s="23">
        <f t="shared" si="14"/>
        <v>0</v>
      </c>
      <c r="X25" s="23">
        <f>Q25+R25+S25+W25</f>
        <v>0</v>
      </c>
      <c r="Y25" s="25">
        <f>RANK($X25,$X$15:$X$65,0)</f>
        <v>1</v>
      </c>
      <c r="Z25" s="21" t="str">
        <f>IF($X25&gt;$AC$26,"BLUE",(IF($X25&gt;$AD$26,"RED",(IF($X25&gt;0,"WHITE","")))))</f>
        <v/>
      </c>
      <c r="AA25" s="88">
        <f>A24</f>
        <v>0</v>
      </c>
      <c r="AB25" s="6"/>
      <c r="AC25" s="95" t="s">
        <v>72</v>
      </c>
      <c r="AD25" s="95" t="s">
        <v>73</v>
      </c>
      <c r="AE25" s="6"/>
      <c r="AF25" s="6"/>
      <c r="AG25" s="6"/>
      <c r="AH25" s="39" t="s">
        <v>59</v>
      </c>
      <c r="AI25" s="2"/>
      <c r="AJ25" s="2"/>
      <c r="AK25" s="2">
        <v>3421</v>
      </c>
      <c r="AL25" s="10" t="e">
        <f t="shared" ca="1" si="1"/>
        <v>#N/A</v>
      </c>
      <c r="AM25" s="11"/>
      <c r="AN25" s="2"/>
      <c r="AO25" s="2"/>
      <c r="AP25" s="2">
        <v>3421</v>
      </c>
      <c r="AQ25" s="10" t="e">
        <f t="shared" ca="1" si="2"/>
        <v>#N/A</v>
      </c>
      <c r="AR25" s="11"/>
      <c r="AS25" s="2"/>
      <c r="AT25" s="2"/>
      <c r="AU25" s="2">
        <v>3421</v>
      </c>
      <c r="AV25" s="10" t="e">
        <f t="shared" ca="1" si="3"/>
        <v>#N/A</v>
      </c>
      <c r="AW25" s="11"/>
      <c r="AX25" s="11"/>
      <c r="AY25" s="11"/>
      <c r="AZ25" s="2">
        <v>3421</v>
      </c>
      <c r="BA25" s="10" t="e">
        <f t="shared" ca="1" si="4"/>
        <v>#N/A</v>
      </c>
      <c r="BB25" s="11"/>
      <c r="BC25" s="11"/>
      <c r="BD25" s="11"/>
      <c r="BE25" s="2">
        <v>3421</v>
      </c>
      <c r="BF25" s="10" t="e">
        <f t="shared" ca="1" si="5"/>
        <v>#N/A</v>
      </c>
      <c r="BG25" s="11"/>
      <c r="BH25" s="11"/>
      <c r="BI25" s="11"/>
      <c r="BJ25" s="2">
        <v>3421</v>
      </c>
      <c r="BK25" s="10" t="e">
        <f t="shared" ca="1" si="6"/>
        <v>#N/A</v>
      </c>
      <c r="BL25" s="11"/>
      <c r="BM25" s="11"/>
      <c r="BN25" s="11"/>
      <c r="BO25" s="2">
        <v>3421</v>
      </c>
      <c r="BP25" s="10" t="e">
        <f t="shared" ca="1" si="7"/>
        <v>#N/A</v>
      </c>
      <c r="BQ25" s="11"/>
      <c r="BR25" s="11"/>
      <c r="BS25" s="11"/>
      <c r="BT25" s="2">
        <v>3421</v>
      </c>
      <c r="BU25" s="10" t="e">
        <f t="shared" ca="1" si="8"/>
        <v>#N/A</v>
      </c>
      <c r="BV25" s="11"/>
      <c r="BW25" s="11"/>
      <c r="BX25" s="11"/>
      <c r="BY25" s="2">
        <v>3421</v>
      </c>
      <c r="BZ25" s="10" t="e">
        <f t="shared" ca="1" si="9"/>
        <v>#N/A</v>
      </c>
      <c r="CA25" s="11"/>
      <c r="CB25" s="11"/>
      <c r="CC25" s="11"/>
      <c r="CD25" s="2">
        <v>3421</v>
      </c>
      <c r="CE25" s="10" t="e">
        <f t="shared" ca="1" si="15"/>
        <v>#N/A</v>
      </c>
      <c r="CF25" s="11"/>
      <c r="CG25" s="11"/>
      <c r="CH25" s="11"/>
      <c r="CI25" s="2">
        <v>3421</v>
      </c>
      <c r="CJ25" s="10" t="e">
        <f t="shared" ca="1" si="11"/>
        <v>#N/A</v>
      </c>
      <c r="CK25" s="11"/>
      <c r="CL25" s="11"/>
      <c r="CM25" s="11"/>
      <c r="CN25" s="2">
        <v>3421</v>
      </c>
      <c r="CO25" s="10" t="e">
        <f t="shared" ca="1" si="10"/>
        <v>#N/A</v>
      </c>
    </row>
    <row r="26" spans="1:93" ht="15" thickBot="1">
      <c r="A26" s="5"/>
      <c r="B26" s="5"/>
      <c r="C26" s="5"/>
      <c r="D26" s="3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62"/>
      <c r="P26" s="72"/>
      <c r="Q26" s="41" t="str">
        <f>IF(Q27&gt;0,"-",".")</f>
        <v>.</v>
      </c>
      <c r="R26" s="8"/>
      <c r="S26" s="8"/>
      <c r="T26" s="8"/>
      <c r="U26" s="24"/>
      <c r="V26" s="37"/>
      <c r="W26" s="23"/>
      <c r="X26" s="7"/>
      <c r="Y26" s="25"/>
      <c r="Z26" s="17"/>
      <c r="AA26" s="89"/>
      <c r="AB26" s="6"/>
      <c r="AC26" s="94"/>
      <c r="AD26" s="94"/>
      <c r="AE26" s="6"/>
      <c r="AF26" s="6"/>
      <c r="AG26" s="6"/>
      <c r="AH26" s="39" t="s">
        <v>60</v>
      </c>
      <c r="AI26" s="2"/>
      <c r="AJ26" s="2"/>
      <c r="AK26" s="2">
        <v>4123</v>
      </c>
      <c r="AL26" s="10" t="e">
        <f t="shared" ca="1" si="1"/>
        <v>#N/A</v>
      </c>
      <c r="AM26" s="11"/>
      <c r="AN26" s="2"/>
      <c r="AO26" s="2"/>
      <c r="AP26" s="2">
        <v>4123</v>
      </c>
      <c r="AQ26" s="10" t="e">
        <f t="shared" ca="1" si="2"/>
        <v>#N/A</v>
      </c>
      <c r="AR26" s="11"/>
      <c r="AS26" s="2"/>
      <c r="AT26" s="2"/>
      <c r="AU26" s="2">
        <v>4123</v>
      </c>
      <c r="AV26" s="10" t="e">
        <f t="shared" ca="1" si="3"/>
        <v>#N/A</v>
      </c>
      <c r="AW26" s="11"/>
      <c r="AX26" s="2"/>
      <c r="AY26" s="2"/>
      <c r="AZ26" s="2">
        <v>4123</v>
      </c>
      <c r="BA26" s="10" t="e">
        <f t="shared" ca="1" si="4"/>
        <v>#N/A</v>
      </c>
      <c r="BB26" s="11"/>
      <c r="BC26" s="2"/>
      <c r="BD26" s="2"/>
      <c r="BE26" s="2">
        <v>4123</v>
      </c>
      <c r="BF26" s="10" t="e">
        <f t="shared" ca="1" si="5"/>
        <v>#N/A</v>
      </c>
      <c r="BG26" s="11"/>
      <c r="BH26" s="2"/>
      <c r="BI26" s="2"/>
      <c r="BJ26" s="2">
        <v>4123</v>
      </c>
      <c r="BK26" s="10" t="e">
        <f t="shared" ca="1" si="6"/>
        <v>#N/A</v>
      </c>
      <c r="BL26" s="11"/>
      <c r="BM26" s="2"/>
      <c r="BN26" s="2"/>
      <c r="BO26" s="2">
        <v>4123</v>
      </c>
      <c r="BP26" s="10" t="e">
        <f t="shared" ca="1" si="7"/>
        <v>#N/A</v>
      </c>
      <c r="BQ26" s="11"/>
      <c r="BR26" s="2"/>
      <c r="BS26" s="2"/>
      <c r="BT26" s="2">
        <v>4123</v>
      </c>
      <c r="BU26" s="10" t="e">
        <f t="shared" ca="1" si="8"/>
        <v>#N/A</v>
      </c>
      <c r="BV26" s="11"/>
      <c r="BW26" s="2"/>
      <c r="BX26" s="2"/>
      <c r="BY26" s="2">
        <v>4123</v>
      </c>
      <c r="BZ26" s="10" t="e">
        <f t="shared" ca="1" si="9"/>
        <v>#N/A</v>
      </c>
      <c r="CA26" s="11"/>
      <c r="CB26" s="2"/>
      <c r="CC26" s="2"/>
      <c r="CD26" s="2">
        <v>4123</v>
      </c>
      <c r="CE26" s="10" t="e">
        <f t="shared" ca="1" si="15"/>
        <v>#N/A</v>
      </c>
      <c r="CF26" s="11"/>
      <c r="CG26" s="2"/>
      <c r="CH26" s="2"/>
      <c r="CI26" s="2">
        <v>4123</v>
      </c>
      <c r="CJ26" s="10" t="e">
        <f t="shared" ca="1" si="11"/>
        <v>#N/A</v>
      </c>
      <c r="CK26" s="11"/>
      <c r="CL26" s="2"/>
      <c r="CM26" s="2"/>
      <c r="CN26" s="2">
        <v>4123</v>
      </c>
      <c r="CO26" s="10" t="e">
        <f t="shared" ca="1" si="10"/>
        <v>#N/A</v>
      </c>
    </row>
    <row r="27" spans="1:93" ht="14.25">
      <c r="A27" s="78"/>
      <c r="B27" s="78"/>
      <c r="C27" s="78"/>
      <c r="D27" s="79"/>
      <c r="E27" s="97" t="str">
        <f>IF(ISBLANK(E26),"-",VLOOKUP(E26,$AH$8:$CO$31,5))</f>
        <v>-</v>
      </c>
      <c r="F27" s="97" t="str">
        <f>IF(ISBLANK(F26),"-",VLOOKUP(F26,$AH$8:$CO$31,10))</f>
        <v>-</v>
      </c>
      <c r="G27" s="97" t="str">
        <f>IF(ISBLANK(G26),"-",VLOOKUP(G26,$AH$8:$CO$31,15))</f>
        <v>-</v>
      </c>
      <c r="H27" s="97" t="str">
        <f>IF(ISBLANK(H26),"-",VLOOKUP(H26,$AH$8:$CO$31,20))</f>
        <v>-</v>
      </c>
      <c r="I27" s="97" t="str">
        <f>IF(ISBLANK(I26),"-",VLOOKUP(I26,$AH$8:$CO$31,25))</f>
        <v>-</v>
      </c>
      <c r="J27" s="97" t="str">
        <f>IF(ISBLANK(J26),"-",VLOOKUP(J26,$AH$8:$CO$31,30))</f>
        <v>-</v>
      </c>
      <c r="K27" s="97" t="str">
        <f>IF(ISBLANK(K26),"-",VLOOKUP(K26,$AH$8:$CO$31,35))</f>
        <v>-</v>
      </c>
      <c r="L27" s="97" t="str">
        <f>IF(ISBLANK(L26),"-",VLOOKUP(L26,$AH$8:$CO$31,40))</f>
        <v>-</v>
      </c>
      <c r="M27" s="97" t="str">
        <f>IF(ISBLANK(M26),"-",VLOOKUP(M26,$AH$8:$CO$31,45))</f>
        <v>-</v>
      </c>
      <c r="N27" s="97" t="str">
        <f>IF(ISBLANK(N26),"-",VLOOKUP(N26,$AH$8:$CO$31,50))</f>
        <v>-</v>
      </c>
      <c r="O27" s="22"/>
      <c r="P27" s="65"/>
      <c r="Q27" s="22">
        <f>SUM(E27:P27)</f>
        <v>0</v>
      </c>
      <c r="R27" s="9"/>
      <c r="S27" s="5"/>
      <c r="T27" s="5"/>
      <c r="U27" s="5"/>
      <c r="V27" s="5"/>
      <c r="W27" s="23">
        <f t="shared" si="14"/>
        <v>0</v>
      </c>
      <c r="X27" s="23">
        <f>Q27+R27+S27+W27</f>
        <v>0</v>
      </c>
      <c r="Y27" s="25">
        <f>RANK($X27,$X$15:$X$65,0)</f>
        <v>1</v>
      </c>
      <c r="Z27" s="21" t="str">
        <f>IF($X27&gt;$AC$26,"BLUE",(IF($X27&gt;$AD$26,"RED",(IF($X27&gt;0,"WHITE","")))))</f>
        <v/>
      </c>
      <c r="AA27" s="88">
        <f>A26</f>
        <v>0</v>
      </c>
      <c r="AB27" s="6"/>
      <c r="AC27" s="6"/>
      <c r="AD27" s="6"/>
      <c r="AE27" s="6"/>
      <c r="AF27" s="6"/>
      <c r="AG27" s="6"/>
      <c r="AH27" s="39" t="s">
        <v>61</v>
      </c>
      <c r="AI27" s="2"/>
      <c r="AJ27" s="2"/>
      <c r="AK27" s="2">
        <v>4132</v>
      </c>
      <c r="AL27" s="10" t="e">
        <f t="shared" ca="1" si="1"/>
        <v>#N/A</v>
      </c>
      <c r="AM27" s="11"/>
      <c r="AN27" s="2"/>
      <c r="AO27" s="2"/>
      <c r="AP27" s="2">
        <v>4132</v>
      </c>
      <c r="AQ27" s="10" t="e">
        <f t="shared" ca="1" si="2"/>
        <v>#N/A</v>
      </c>
      <c r="AR27" s="11"/>
      <c r="AS27" s="2"/>
      <c r="AT27" s="2"/>
      <c r="AU27" s="2">
        <v>4132</v>
      </c>
      <c r="AV27" s="10" t="e">
        <f t="shared" ca="1" si="3"/>
        <v>#N/A</v>
      </c>
      <c r="AW27" s="11"/>
      <c r="AX27" s="2"/>
      <c r="AY27" s="2"/>
      <c r="AZ27" s="2">
        <v>4132</v>
      </c>
      <c r="BA27" s="10" t="e">
        <f t="shared" ca="1" si="4"/>
        <v>#N/A</v>
      </c>
      <c r="BB27" s="11"/>
      <c r="BC27" s="2"/>
      <c r="BD27" s="2"/>
      <c r="BE27" s="2">
        <v>4132</v>
      </c>
      <c r="BF27" s="10" t="e">
        <f t="shared" ca="1" si="5"/>
        <v>#N/A</v>
      </c>
      <c r="BG27" s="11"/>
      <c r="BH27" s="2"/>
      <c r="BI27" s="2"/>
      <c r="BJ27" s="2">
        <v>4132</v>
      </c>
      <c r="BK27" s="10" t="e">
        <f t="shared" ca="1" si="6"/>
        <v>#N/A</v>
      </c>
      <c r="BL27" s="11"/>
      <c r="BM27" s="2"/>
      <c r="BN27" s="2"/>
      <c r="BO27" s="2">
        <v>4132</v>
      </c>
      <c r="BP27" s="10" t="e">
        <f t="shared" ca="1" si="7"/>
        <v>#N/A</v>
      </c>
      <c r="BQ27" s="11"/>
      <c r="BR27" s="2"/>
      <c r="BS27" s="2"/>
      <c r="BT27" s="2">
        <v>4132</v>
      </c>
      <c r="BU27" s="10" t="e">
        <f t="shared" ca="1" si="8"/>
        <v>#N/A</v>
      </c>
      <c r="BV27" s="11"/>
      <c r="BW27" s="2"/>
      <c r="BX27" s="2"/>
      <c r="BY27" s="2">
        <v>4132</v>
      </c>
      <c r="BZ27" s="10" t="e">
        <f t="shared" ca="1" si="9"/>
        <v>#N/A</v>
      </c>
      <c r="CA27" s="11"/>
      <c r="CB27" s="2"/>
      <c r="CC27" s="2"/>
      <c r="CD27" s="2">
        <v>4132</v>
      </c>
      <c r="CE27" s="10" t="e">
        <f t="shared" ca="1" si="15"/>
        <v>#N/A</v>
      </c>
      <c r="CF27" s="11"/>
      <c r="CG27" s="2"/>
      <c r="CH27" s="2"/>
      <c r="CI27" s="2">
        <v>4132</v>
      </c>
      <c r="CJ27" s="10" t="e">
        <f t="shared" ca="1" si="11"/>
        <v>#N/A</v>
      </c>
      <c r="CK27" s="11"/>
      <c r="CL27" s="2"/>
      <c r="CM27" s="2"/>
      <c r="CN27" s="2">
        <v>4132</v>
      </c>
      <c r="CO27" s="10" t="e">
        <f t="shared" ca="1" si="10"/>
        <v>#N/A</v>
      </c>
    </row>
    <row r="28" spans="1:93" ht="14.25">
      <c r="A28" s="5"/>
      <c r="B28" s="5"/>
      <c r="C28" s="5"/>
      <c r="D28" s="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62"/>
      <c r="P28" s="72"/>
      <c r="Q28" s="41" t="str">
        <f>IF(Q29&gt;0,"-",".")</f>
        <v>.</v>
      </c>
      <c r="R28" s="8"/>
      <c r="S28" s="8"/>
      <c r="T28" s="8"/>
      <c r="U28" s="24"/>
      <c r="V28" s="37"/>
      <c r="W28" s="23"/>
      <c r="X28" s="7"/>
      <c r="Y28" s="25"/>
      <c r="Z28" s="17"/>
      <c r="AA28" s="89"/>
      <c r="AB28" s="6"/>
      <c r="AC28" s="6"/>
      <c r="AD28" s="6"/>
      <c r="AE28" s="6"/>
      <c r="AF28" s="6"/>
      <c r="AG28" s="6"/>
      <c r="AH28" s="39" t="s">
        <v>62</v>
      </c>
      <c r="AI28" s="2"/>
      <c r="AJ28" s="2"/>
      <c r="AK28" s="2">
        <v>4213</v>
      </c>
      <c r="AL28" s="10" t="e">
        <f t="shared" ca="1" si="1"/>
        <v>#N/A</v>
      </c>
      <c r="AM28" s="11"/>
      <c r="AN28" s="2"/>
      <c r="AO28" s="2"/>
      <c r="AP28" s="2">
        <v>4213</v>
      </c>
      <c r="AQ28" s="10" t="e">
        <f t="shared" ca="1" si="2"/>
        <v>#N/A</v>
      </c>
      <c r="AR28" s="11"/>
      <c r="AS28" s="2"/>
      <c r="AT28" s="2"/>
      <c r="AU28" s="2">
        <v>4213</v>
      </c>
      <c r="AV28" s="10" t="e">
        <f t="shared" ca="1" si="3"/>
        <v>#N/A</v>
      </c>
      <c r="AW28" s="11"/>
      <c r="AX28" s="2"/>
      <c r="AY28" s="2"/>
      <c r="AZ28" s="2">
        <v>4213</v>
      </c>
      <c r="BA28" s="10" t="e">
        <f t="shared" ca="1" si="4"/>
        <v>#N/A</v>
      </c>
      <c r="BB28" s="11"/>
      <c r="BC28" s="2"/>
      <c r="BD28" s="2"/>
      <c r="BE28" s="2">
        <v>4213</v>
      </c>
      <c r="BF28" s="10" t="e">
        <f t="shared" ca="1" si="5"/>
        <v>#N/A</v>
      </c>
      <c r="BG28" s="11"/>
      <c r="BH28" s="2"/>
      <c r="BI28" s="2"/>
      <c r="BJ28" s="2">
        <v>4213</v>
      </c>
      <c r="BK28" s="10" t="e">
        <f t="shared" ca="1" si="6"/>
        <v>#N/A</v>
      </c>
      <c r="BL28" s="11"/>
      <c r="BM28" s="2"/>
      <c r="BN28" s="2"/>
      <c r="BO28" s="2">
        <v>4213</v>
      </c>
      <c r="BP28" s="10" t="e">
        <f t="shared" ca="1" si="7"/>
        <v>#N/A</v>
      </c>
      <c r="BQ28" s="11"/>
      <c r="BR28" s="2"/>
      <c r="BS28" s="2"/>
      <c r="BT28" s="2">
        <v>4213</v>
      </c>
      <c r="BU28" s="10" t="e">
        <f t="shared" ca="1" si="8"/>
        <v>#N/A</v>
      </c>
      <c r="BV28" s="11"/>
      <c r="BW28" s="2"/>
      <c r="BX28" s="2"/>
      <c r="BY28" s="2">
        <v>4213</v>
      </c>
      <c r="BZ28" s="10" t="e">
        <f t="shared" ca="1" si="9"/>
        <v>#N/A</v>
      </c>
      <c r="CA28" s="11"/>
      <c r="CB28" s="2"/>
      <c r="CC28" s="2"/>
      <c r="CD28" s="2">
        <v>4213</v>
      </c>
      <c r="CE28" s="10" t="e">
        <f t="shared" ca="1" si="15"/>
        <v>#N/A</v>
      </c>
      <c r="CF28" s="11"/>
      <c r="CG28" s="2"/>
      <c r="CH28" s="2"/>
      <c r="CI28" s="2">
        <v>4213</v>
      </c>
      <c r="CJ28" s="10" t="e">
        <f t="shared" ca="1" si="11"/>
        <v>#N/A</v>
      </c>
      <c r="CK28" s="11"/>
      <c r="CL28" s="2"/>
      <c r="CM28" s="2"/>
      <c r="CN28" s="2">
        <v>4213</v>
      </c>
      <c r="CO28" s="10" t="e">
        <f t="shared" ca="1" si="10"/>
        <v>#N/A</v>
      </c>
    </row>
    <row r="29" spans="1:93" ht="14.25">
      <c r="A29" s="78"/>
      <c r="B29" s="78"/>
      <c r="C29" s="78"/>
      <c r="D29" s="96"/>
      <c r="E29" s="97" t="str">
        <f>IF(ISBLANK(E28),"-",VLOOKUP(E28,$AH$8:$CO$31,5))</f>
        <v>-</v>
      </c>
      <c r="F29" s="97" t="str">
        <f>IF(ISBLANK(F28),"-",VLOOKUP(F28,$AH$8:$CO$31,10))</f>
        <v>-</v>
      </c>
      <c r="G29" s="97" t="str">
        <f>IF(ISBLANK(G28),"-",VLOOKUP(G28,$AH$8:$CO$31,15))</f>
        <v>-</v>
      </c>
      <c r="H29" s="97" t="str">
        <f>IF(ISBLANK(H28),"-",VLOOKUP(H28,$AH$8:$CO$31,20))</f>
        <v>-</v>
      </c>
      <c r="I29" s="97" t="str">
        <f>IF(ISBLANK(I28),"-",VLOOKUP(I28,$AH$8:$CO$31,25))</f>
        <v>-</v>
      </c>
      <c r="J29" s="97" t="str">
        <f>IF(ISBLANK(J28),"-",VLOOKUP(J28,$AH$8:$CO$31,30))</f>
        <v>-</v>
      </c>
      <c r="K29" s="97" t="str">
        <f>IF(ISBLANK(K28),"-",VLOOKUP(K28,$AH$8:$CO$31,35))</f>
        <v>-</v>
      </c>
      <c r="L29" s="97" t="str">
        <f>IF(ISBLANK(L28),"-",VLOOKUP(L28,$AH$8:$CO$31,40))</f>
        <v>-</v>
      </c>
      <c r="M29" s="97" t="str">
        <f>IF(ISBLANK(M28),"-",VLOOKUP(M28,$AH$8:$CO$31,45))</f>
        <v>-</v>
      </c>
      <c r="N29" s="97" t="str">
        <f>IF(ISBLANK(N28),"-",VLOOKUP(N28,$AH$8:$CO$31,50))</f>
        <v>-</v>
      </c>
      <c r="O29" s="22"/>
      <c r="P29" s="65"/>
      <c r="Q29" s="22">
        <f>SUM(E29:P29)</f>
        <v>0</v>
      </c>
      <c r="R29" s="9"/>
      <c r="S29" s="5"/>
      <c r="T29" s="5"/>
      <c r="U29" s="5"/>
      <c r="V29" s="5"/>
      <c r="W29" s="23">
        <f t="shared" si="14"/>
        <v>0</v>
      </c>
      <c r="X29" s="23">
        <f>Q29+R29+S29+W29</f>
        <v>0</v>
      </c>
      <c r="Y29" s="25">
        <f>RANK($X29,$X$15:$X$65,0)</f>
        <v>1</v>
      </c>
      <c r="Z29" s="21" t="str">
        <f>IF($X29&gt;$AC$26,"BLUE",(IF($X29&gt;$AD$26,"RED",(IF($X29&gt;0,"WHITE","")))))</f>
        <v/>
      </c>
      <c r="AA29" s="88">
        <f>A28</f>
        <v>0</v>
      </c>
      <c r="AB29" s="6"/>
      <c r="AC29" s="6"/>
      <c r="AD29" s="6"/>
      <c r="AE29" s="6"/>
      <c r="AF29" s="6"/>
      <c r="AG29" s="27"/>
      <c r="AH29" s="39" t="s">
        <v>63</v>
      </c>
      <c r="AI29" s="2"/>
      <c r="AJ29" s="2"/>
      <c r="AK29" s="2">
        <v>4231</v>
      </c>
      <c r="AL29" s="10" t="e">
        <f t="shared" ca="1" si="1"/>
        <v>#N/A</v>
      </c>
      <c r="AM29" s="11"/>
      <c r="AN29" s="2"/>
      <c r="AO29" s="2"/>
      <c r="AP29" s="2">
        <v>4231</v>
      </c>
      <c r="AQ29" s="10" t="e">
        <f t="shared" ca="1" si="2"/>
        <v>#N/A</v>
      </c>
      <c r="AR29" s="11"/>
      <c r="AS29" s="2"/>
      <c r="AT29" s="2"/>
      <c r="AU29" s="2">
        <v>4231</v>
      </c>
      <c r="AV29" s="10" t="e">
        <f t="shared" ca="1" si="3"/>
        <v>#N/A</v>
      </c>
      <c r="AW29" s="11"/>
      <c r="AX29" s="2"/>
      <c r="AY29" s="2"/>
      <c r="AZ29" s="2">
        <v>4231</v>
      </c>
      <c r="BA29" s="10" t="e">
        <f t="shared" ca="1" si="4"/>
        <v>#N/A</v>
      </c>
      <c r="BB29" s="11"/>
      <c r="BC29" s="2"/>
      <c r="BD29" s="2"/>
      <c r="BE29" s="2">
        <v>4231</v>
      </c>
      <c r="BF29" s="10" t="e">
        <f t="shared" ca="1" si="5"/>
        <v>#N/A</v>
      </c>
      <c r="BG29" s="11"/>
      <c r="BH29" s="2"/>
      <c r="BI29" s="2"/>
      <c r="BJ29" s="2">
        <v>4231</v>
      </c>
      <c r="BK29" s="10" t="e">
        <f t="shared" ca="1" si="6"/>
        <v>#N/A</v>
      </c>
      <c r="BL29" s="11"/>
      <c r="BM29" s="2"/>
      <c r="BN29" s="2"/>
      <c r="BO29" s="2">
        <v>4231</v>
      </c>
      <c r="BP29" s="10" t="e">
        <f t="shared" ca="1" si="7"/>
        <v>#N/A</v>
      </c>
      <c r="BQ29" s="11"/>
      <c r="BR29" s="2"/>
      <c r="BS29" s="2"/>
      <c r="BT29" s="2">
        <v>4231</v>
      </c>
      <c r="BU29" s="10" t="e">
        <f t="shared" ca="1" si="8"/>
        <v>#N/A</v>
      </c>
      <c r="BV29" s="11"/>
      <c r="BW29" s="2"/>
      <c r="BX29" s="2"/>
      <c r="BY29" s="2">
        <v>4231</v>
      </c>
      <c r="BZ29" s="10" t="e">
        <f t="shared" ca="1" si="9"/>
        <v>#N/A</v>
      </c>
      <c r="CA29" s="11"/>
      <c r="CB29" s="2"/>
      <c r="CC29" s="2"/>
      <c r="CD29" s="2">
        <v>4231</v>
      </c>
      <c r="CE29" s="10" t="e">
        <f t="shared" ca="1" si="15"/>
        <v>#N/A</v>
      </c>
      <c r="CF29" s="11"/>
      <c r="CG29" s="2"/>
      <c r="CH29" s="2"/>
      <c r="CI29" s="2">
        <v>4231</v>
      </c>
      <c r="CJ29" s="10" t="e">
        <f t="shared" ca="1" si="11"/>
        <v>#N/A</v>
      </c>
      <c r="CK29" s="11"/>
      <c r="CL29" s="2"/>
      <c r="CM29" s="2"/>
      <c r="CN29" s="2">
        <v>4231</v>
      </c>
      <c r="CO29" s="10" t="e">
        <f t="shared" ca="1" si="10"/>
        <v>#N/A</v>
      </c>
    </row>
    <row r="30" spans="1:93" ht="14.25">
      <c r="A30" s="5"/>
      <c r="B30" s="5"/>
      <c r="C30" s="5"/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2"/>
      <c r="P30" s="72"/>
      <c r="Q30" s="41" t="str">
        <f>IF(Q31&gt;0,"-",".")</f>
        <v>.</v>
      </c>
      <c r="R30" s="8"/>
      <c r="S30" s="8"/>
      <c r="T30" s="8"/>
      <c r="U30" s="24"/>
      <c r="V30" s="37"/>
      <c r="W30" s="23"/>
      <c r="X30" s="7"/>
      <c r="Y30" s="25"/>
      <c r="Z30" s="17"/>
      <c r="AA30" s="89"/>
      <c r="AB30" s="6"/>
      <c r="AC30" s="6"/>
      <c r="AD30" s="6"/>
      <c r="AE30" s="6"/>
      <c r="AF30" s="6"/>
      <c r="AG30" s="27"/>
      <c r="AH30" s="39" t="s">
        <v>64</v>
      </c>
      <c r="AI30" s="2"/>
      <c r="AJ30" s="2"/>
      <c r="AK30" s="2">
        <v>4312</v>
      </c>
      <c r="AL30" s="10" t="e">
        <f t="shared" ca="1" si="1"/>
        <v>#N/A</v>
      </c>
      <c r="AM30" s="11"/>
      <c r="AN30" s="2"/>
      <c r="AO30" s="2"/>
      <c r="AP30" s="2">
        <v>4312</v>
      </c>
      <c r="AQ30" s="10" t="e">
        <f t="shared" ca="1" si="2"/>
        <v>#N/A</v>
      </c>
      <c r="AR30" s="11"/>
      <c r="AS30" s="2"/>
      <c r="AT30" s="2"/>
      <c r="AU30" s="2">
        <v>4312</v>
      </c>
      <c r="AV30" s="10" t="e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#N/A</v>
      </c>
      <c r="AW30" s="11"/>
      <c r="AX30" s="2"/>
      <c r="AY30" s="2"/>
      <c r="AZ30" s="2">
        <v>4312</v>
      </c>
      <c r="BA30" s="10" t="e">
        <f t="shared" ca="1" si="4"/>
        <v>#N/A</v>
      </c>
      <c r="BB30" s="11"/>
      <c r="BC30" s="2"/>
      <c r="BD30" s="2"/>
      <c r="BE30" s="2">
        <v>4312</v>
      </c>
      <c r="BF30" s="10" t="e">
        <f t="shared" ca="1" si="5"/>
        <v>#N/A</v>
      </c>
      <c r="BG30" s="11"/>
      <c r="BH30" s="2"/>
      <c r="BI30" s="2"/>
      <c r="BJ30" s="2">
        <v>4312</v>
      </c>
      <c r="BK30" s="10" t="e">
        <f t="shared" ca="1" si="6"/>
        <v>#N/A</v>
      </c>
      <c r="BL30" s="11"/>
      <c r="BM30" s="2"/>
      <c r="BN30" s="2"/>
      <c r="BO30" s="2">
        <v>4312</v>
      </c>
      <c r="BP30" s="10" t="e">
        <f t="shared" ca="1" si="7"/>
        <v>#N/A</v>
      </c>
      <c r="BQ30" s="11"/>
      <c r="BR30" s="2"/>
      <c r="BS30" s="2"/>
      <c r="BT30" s="2">
        <v>4312</v>
      </c>
      <c r="BU30" s="10" t="e">
        <f t="shared" ca="1" si="8"/>
        <v>#N/A</v>
      </c>
      <c r="BV30" s="11"/>
      <c r="BW30" s="2"/>
      <c r="BX30" s="2"/>
      <c r="BY30" s="2">
        <v>4312</v>
      </c>
      <c r="BZ30" s="10" t="e">
        <f t="shared" ca="1" si="9"/>
        <v>#N/A</v>
      </c>
      <c r="CA30" s="11"/>
      <c r="CB30" s="2"/>
      <c r="CC30" s="2"/>
      <c r="CD30" s="2">
        <v>4312</v>
      </c>
      <c r="CE30" s="10" t="e">
        <f t="shared" ca="1" si="15"/>
        <v>#N/A</v>
      </c>
      <c r="CF30" s="11"/>
      <c r="CG30" s="2"/>
      <c r="CH30" s="2"/>
      <c r="CI30" s="2">
        <v>4312</v>
      </c>
      <c r="CJ30" s="10" t="e">
        <f t="shared" ca="1" si="11"/>
        <v>#N/A</v>
      </c>
      <c r="CK30" s="11"/>
      <c r="CL30" s="2"/>
      <c r="CM30" s="2"/>
      <c r="CN30" s="2">
        <v>4312</v>
      </c>
      <c r="CO30" s="10" t="e">
        <f t="shared" ca="1" si="10"/>
        <v>#N/A</v>
      </c>
    </row>
    <row r="31" spans="1:93" ht="14.25">
      <c r="A31" s="78"/>
      <c r="B31" s="78"/>
      <c r="C31" s="78"/>
      <c r="D31" s="79"/>
      <c r="E31" s="97" t="str">
        <f>IF(ISBLANK(E30),"-",VLOOKUP(E30,$AH$8:$CO$31,5))</f>
        <v>-</v>
      </c>
      <c r="F31" s="97" t="str">
        <f>IF(ISBLANK(F30),"-",VLOOKUP(F30,$AH$8:$CO$31,10))</f>
        <v>-</v>
      </c>
      <c r="G31" s="97" t="str">
        <f>IF(ISBLANK(G30),"-",VLOOKUP(G30,$AH$8:$CO$31,15))</f>
        <v>-</v>
      </c>
      <c r="H31" s="97" t="str">
        <f>IF(ISBLANK(H30),"-",VLOOKUP(H30,$AH$8:$CO$31,20))</f>
        <v>-</v>
      </c>
      <c r="I31" s="97" t="str">
        <f>IF(ISBLANK(I30),"-",VLOOKUP(I30,$AH$8:$CO$31,25))</f>
        <v>-</v>
      </c>
      <c r="J31" s="97" t="str">
        <f>IF(ISBLANK(J30),"-",VLOOKUP(J30,$AH$8:$CO$31,30))</f>
        <v>-</v>
      </c>
      <c r="K31" s="97" t="str">
        <f>IF(ISBLANK(K30),"-",VLOOKUP(K30,$AH$8:$CO$31,35))</f>
        <v>-</v>
      </c>
      <c r="L31" s="97" t="str">
        <f>IF(ISBLANK(L30),"-",VLOOKUP(L30,$AH$8:$CO$31,40))</f>
        <v>-</v>
      </c>
      <c r="M31" s="97" t="str">
        <f>IF(ISBLANK(M30),"-",VLOOKUP(M30,$AH$8:$CO$31,45))</f>
        <v>-</v>
      </c>
      <c r="N31" s="97" t="str">
        <f>IF(ISBLANK(N30),"-",VLOOKUP(N30,$AH$8:$CO$31,50))</f>
        <v>-</v>
      </c>
      <c r="O31" s="22"/>
      <c r="P31" s="65"/>
      <c r="Q31" s="22">
        <f>SUM(E31:P31)</f>
        <v>0</v>
      </c>
      <c r="R31" s="9"/>
      <c r="S31" s="5"/>
      <c r="T31" s="38"/>
      <c r="U31" s="5"/>
      <c r="V31" s="5"/>
      <c r="W31" s="23">
        <f t="shared" si="14"/>
        <v>0</v>
      </c>
      <c r="X31" s="23">
        <f>Q31+R31+S31+W31</f>
        <v>0</v>
      </c>
      <c r="Y31" s="25">
        <f>RANK($X31,$X$15:$X$65,0)</f>
        <v>1</v>
      </c>
      <c r="Z31" s="21" t="str">
        <f>IF($X31&gt;$AC$26,"BLUE",(IF($X31&gt;$AD$26,"RED",(IF($X31&gt;0,"WHITE","")))))</f>
        <v/>
      </c>
      <c r="AA31" s="88">
        <f>A30</f>
        <v>0</v>
      </c>
      <c r="AB31" s="6"/>
      <c r="AC31" s="6"/>
      <c r="AD31" s="6"/>
      <c r="AE31" s="6"/>
      <c r="AF31" s="6"/>
      <c r="AG31" s="27"/>
      <c r="AH31" s="39" t="s">
        <v>65</v>
      </c>
      <c r="AI31" s="2"/>
      <c r="AJ31" s="2"/>
      <c r="AK31" s="2">
        <v>4321</v>
      </c>
      <c r="AL31" s="10" t="e">
        <f t="shared" ca="1" si="1"/>
        <v>#N/A</v>
      </c>
      <c r="AM31" s="11"/>
      <c r="AN31" s="2"/>
      <c r="AO31" s="2"/>
      <c r="AP31" s="2">
        <v>4321</v>
      </c>
      <c r="AQ31" s="10" t="e">
        <f t="shared" ca="1" si="2"/>
        <v>#N/A</v>
      </c>
      <c r="AR31" s="11"/>
      <c r="AS31" s="2"/>
      <c r="AT31" s="2"/>
      <c r="AU31" s="2">
        <v>4321</v>
      </c>
      <c r="AV31" s="10" t="e">
        <f t="shared" ca="1" si="3"/>
        <v>#N/A</v>
      </c>
      <c r="AW31" s="11"/>
      <c r="AX31" s="2"/>
      <c r="AY31" s="2"/>
      <c r="AZ31" s="2">
        <v>4321</v>
      </c>
      <c r="BA31" s="10" t="e">
        <f t="shared" ca="1" si="4"/>
        <v>#N/A</v>
      </c>
      <c r="BB31" s="11"/>
      <c r="BC31" s="2"/>
      <c r="BD31" s="2"/>
      <c r="BE31" s="2">
        <v>4321</v>
      </c>
      <c r="BF31" s="10" t="e">
        <f t="shared" ca="1" si="5"/>
        <v>#N/A</v>
      </c>
      <c r="BG31" s="11"/>
      <c r="BH31" s="2"/>
      <c r="BI31" s="2"/>
      <c r="BJ31" s="2">
        <v>4321</v>
      </c>
      <c r="BK31" s="10" t="e">
        <f t="shared" ca="1" si="6"/>
        <v>#N/A</v>
      </c>
      <c r="BL31" s="11"/>
      <c r="BM31" s="2"/>
      <c r="BN31" s="2"/>
      <c r="BO31" s="2">
        <v>4321</v>
      </c>
      <c r="BP31" s="10" t="e">
        <f t="shared" ca="1" si="7"/>
        <v>#N/A</v>
      </c>
      <c r="BQ31" s="11"/>
      <c r="BR31" s="2"/>
      <c r="BS31" s="2"/>
      <c r="BT31" s="2">
        <v>4321</v>
      </c>
      <c r="BU31" s="10" t="e">
        <f t="shared" ca="1" si="8"/>
        <v>#N/A</v>
      </c>
      <c r="BV31" s="11"/>
      <c r="BW31" s="2"/>
      <c r="BX31" s="2"/>
      <c r="BY31" s="2">
        <v>4321</v>
      </c>
      <c r="BZ31" s="10" t="e">
        <f t="shared" ca="1" si="9"/>
        <v>#N/A</v>
      </c>
      <c r="CA31" s="11"/>
      <c r="CB31" s="2"/>
      <c r="CC31" s="2"/>
      <c r="CD31" s="2">
        <v>4321</v>
      </c>
      <c r="CE31" s="10" t="e">
        <f t="shared" ca="1" si="15"/>
        <v>#N/A</v>
      </c>
      <c r="CF31" s="11"/>
      <c r="CG31" s="2"/>
      <c r="CH31" s="2"/>
      <c r="CI31" s="2">
        <v>4321</v>
      </c>
      <c r="CJ31" s="10" t="e">
        <f t="shared" ca="1" si="11"/>
        <v>#N/A</v>
      </c>
      <c r="CK31" s="11"/>
      <c r="CL31" s="2"/>
      <c r="CM31" s="2"/>
      <c r="CN31" s="2">
        <v>4321</v>
      </c>
      <c r="CO31" s="10" t="e">
        <f t="shared" ca="1" si="10"/>
        <v>#N/A</v>
      </c>
    </row>
    <row r="32" spans="1:93" ht="14.25">
      <c r="A32" s="5"/>
      <c r="B32" s="5"/>
      <c r="C32" s="5"/>
      <c r="D32" s="3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2"/>
      <c r="P32" s="72"/>
      <c r="Q32" s="41" t="str">
        <f>IF(Q33&gt;0,"-",".")</f>
        <v>.</v>
      </c>
      <c r="R32" s="8"/>
      <c r="S32" s="8"/>
      <c r="T32" s="8"/>
      <c r="U32" s="24"/>
      <c r="V32" s="37"/>
      <c r="W32" s="23"/>
      <c r="X32" s="7"/>
      <c r="Y32" s="25"/>
      <c r="Z32" s="17"/>
      <c r="AA32" s="89"/>
      <c r="AB32" s="6"/>
      <c r="AC32" s="6"/>
      <c r="AD32" s="6"/>
      <c r="AE32" s="6"/>
      <c r="AF32" s="6"/>
      <c r="AG32" s="27"/>
      <c r="AH32" s="2"/>
      <c r="AI32" s="2"/>
      <c r="AJ32" s="2"/>
      <c r="AK32" s="2"/>
      <c r="AL32" s="2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</row>
    <row r="33" spans="1:93" ht="14.25">
      <c r="A33" s="78"/>
      <c r="B33" s="78"/>
      <c r="C33" s="78"/>
      <c r="D33" s="79"/>
      <c r="E33" s="97" t="str">
        <f>IF(ISBLANK(E32),"-",VLOOKUP(E32,$AH$8:$CO$31,5))</f>
        <v>-</v>
      </c>
      <c r="F33" s="97" t="str">
        <f>IF(ISBLANK(F32),"-",VLOOKUP(F32,$AH$8:$CO$31,10))</f>
        <v>-</v>
      </c>
      <c r="G33" s="97" t="str">
        <f>IF(ISBLANK(G32),"-",VLOOKUP(G32,$AH$8:$CO$31,15))</f>
        <v>-</v>
      </c>
      <c r="H33" s="97" t="str">
        <f>IF(ISBLANK(H32),"-",VLOOKUP(H32,$AH$8:$CO$31,20))</f>
        <v>-</v>
      </c>
      <c r="I33" s="97" t="str">
        <f>IF(ISBLANK(I32),"-",VLOOKUP(I32,$AH$8:$CO$31,25))</f>
        <v>-</v>
      </c>
      <c r="J33" s="97" t="str">
        <f>IF(ISBLANK(J32),"-",VLOOKUP(J32,$AH$8:$CO$31,30))</f>
        <v>-</v>
      </c>
      <c r="K33" s="97" t="str">
        <f>IF(ISBLANK(K32),"-",VLOOKUP(K32,$AH$8:$CO$31,35))</f>
        <v>-</v>
      </c>
      <c r="L33" s="97" t="str">
        <f>IF(ISBLANK(L32),"-",VLOOKUP(L32,$AH$8:$CO$31,40))</f>
        <v>-</v>
      </c>
      <c r="M33" s="97" t="str">
        <f>IF(ISBLANK(M32),"-",VLOOKUP(M32,$AH$8:$CO$31,45))</f>
        <v>-</v>
      </c>
      <c r="N33" s="97" t="str">
        <f>IF(ISBLANK(N32),"-",VLOOKUP(N32,$AH$8:$CO$31,50))</f>
        <v>-</v>
      </c>
      <c r="O33" s="22"/>
      <c r="P33" s="65"/>
      <c r="Q33" s="22">
        <f>SUM(E33:P33)</f>
        <v>0</v>
      </c>
      <c r="R33" s="9"/>
      <c r="S33" s="5"/>
      <c r="T33" s="5"/>
      <c r="U33" s="5"/>
      <c r="V33" s="5"/>
      <c r="W33" s="23">
        <f t="shared" si="14"/>
        <v>0</v>
      </c>
      <c r="X33" s="23">
        <f>Q33+R33+S33+W33</f>
        <v>0</v>
      </c>
      <c r="Y33" s="25">
        <f>RANK($X33,$X$15:$X$65,0)</f>
        <v>1</v>
      </c>
      <c r="Z33" s="21" t="str">
        <f>IF($X33&gt;$AC$26,"BLUE",(IF($X33&gt;$AD$26,"RED",(IF($X33&gt;0,"WHITE","")))))</f>
        <v/>
      </c>
      <c r="AA33" s="88">
        <f>A32</f>
        <v>0</v>
      </c>
      <c r="AB33" s="6"/>
      <c r="AC33" s="6"/>
      <c r="AD33" s="6"/>
      <c r="AE33" s="6"/>
      <c r="AF33" s="6"/>
      <c r="AG33" s="27"/>
      <c r="AH33" s="2"/>
      <c r="AI33" s="2"/>
      <c r="AJ33" s="2"/>
      <c r="AK33" s="2"/>
      <c r="AL33" s="2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</row>
    <row r="34" spans="1:93" ht="14.25">
      <c r="A34" s="5"/>
      <c r="B34" s="5"/>
      <c r="C34" s="5"/>
      <c r="D34" s="3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2"/>
      <c r="P34" s="72"/>
      <c r="Q34" s="41" t="str">
        <f>IF(Q35&gt;0,"-",".")</f>
        <v>.</v>
      </c>
      <c r="R34" s="8"/>
      <c r="S34" s="8"/>
      <c r="T34" s="8"/>
      <c r="U34" s="24"/>
      <c r="V34" s="37"/>
      <c r="W34" s="23"/>
      <c r="X34" s="7"/>
      <c r="Y34" s="25"/>
      <c r="Z34" s="17"/>
      <c r="AA34" s="89"/>
      <c r="AB34" s="6"/>
      <c r="AC34" s="6"/>
      <c r="AD34" s="6"/>
      <c r="AE34" s="6"/>
      <c r="AF34" s="6"/>
      <c r="AG34" s="27"/>
      <c r="AH34" s="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 t="s">
        <v>0</v>
      </c>
      <c r="AU34" s="11"/>
      <c r="AV34" s="11"/>
      <c r="AW34" s="11"/>
      <c r="AX34" s="11"/>
      <c r="AY34" s="11" t="s">
        <v>0</v>
      </c>
      <c r="AZ34" s="11"/>
      <c r="BA34" s="11"/>
      <c r="BB34" s="11"/>
      <c r="BC34" s="11"/>
      <c r="BD34" s="11" t="s">
        <v>0</v>
      </c>
      <c r="BE34" s="11"/>
      <c r="BF34" s="11"/>
      <c r="BG34" s="11"/>
      <c r="BH34" s="11"/>
      <c r="BI34" s="11" t="s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</row>
    <row r="35" spans="1:93" ht="14.25">
      <c r="A35" s="78"/>
      <c r="B35" s="78"/>
      <c r="C35" s="78"/>
      <c r="D35" s="79"/>
      <c r="E35" s="97" t="str">
        <f>IF(ISBLANK(E34),"-",VLOOKUP(E34,$AH$8:$CO$31,5))</f>
        <v>-</v>
      </c>
      <c r="F35" s="97" t="str">
        <f>IF(ISBLANK(F34),"-",VLOOKUP(F34,$AH$8:$CO$31,10))</f>
        <v>-</v>
      </c>
      <c r="G35" s="97" t="str">
        <f>IF(ISBLANK(G34),"-",VLOOKUP(G34,$AH$8:$CO$31,15))</f>
        <v>-</v>
      </c>
      <c r="H35" s="97" t="str">
        <f>IF(ISBLANK(H34),"-",VLOOKUP(H34,$AH$8:$CO$31,20))</f>
        <v>-</v>
      </c>
      <c r="I35" s="97" t="str">
        <f>IF(ISBLANK(I34),"-",VLOOKUP(I34,$AH$8:$CO$31,25))</f>
        <v>-</v>
      </c>
      <c r="J35" s="97" t="str">
        <f>IF(ISBLANK(J34),"-",VLOOKUP(J34,$AH$8:$CO$31,30))</f>
        <v>-</v>
      </c>
      <c r="K35" s="97" t="str">
        <f>IF(ISBLANK(K34),"-",VLOOKUP(K34,$AH$8:$CO$31,35))</f>
        <v>-</v>
      </c>
      <c r="L35" s="97" t="str">
        <f>IF(ISBLANK(L34),"-",VLOOKUP(L34,$AH$8:$CO$31,40))</f>
        <v>-</v>
      </c>
      <c r="M35" s="97" t="str">
        <f>IF(ISBLANK(M34),"-",VLOOKUP(M34,$AH$8:$CO$31,45))</f>
        <v>-</v>
      </c>
      <c r="N35" s="97" t="str">
        <f>IF(ISBLANK(N34),"-",VLOOKUP(N34,$AH$8:$CO$31,50))</f>
        <v>-</v>
      </c>
      <c r="O35" s="22"/>
      <c r="P35" s="65"/>
      <c r="Q35" s="22">
        <f>SUM(E35:P35)</f>
        <v>0</v>
      </c>
      <c r="R35" s="9"/>
      <c r="S35" s="5"/>
      <c r="T35" s="5"/>
      <c r="U35" s="5"/>
      <c r="V35" s="5"/>
      <c r="W35" s="23">
        <f t="shared" si="14"/>
        <v>0</v>
      </c>
      <c r="X35" s="23">
        <f>Q35+R35+S35+W35</f>
        <v>0</v>
      </c>
      <c r="Y35" s="25">
        <f>RANK($X35,$X$15:$X$65,0)</f>
        <v>1</v>
      </c>
      <c r="Z35" s="21" t="str">
        <f>IF($X35&gt;$AC$26,"BLUE",(IF($X35&gt;$AD$26,"RED",(IF($X35&gt;0,"WHITE","")))))</f>
        <v/>
      </c>
      <c r="AA35" s="88">
        <f>A34</f>
        <v>0</v>
      </c>
      <c r="AB35" s="6"/>
      <c r="AC35" s="6"/>
      <c r="AD35" s="6"/>
      <c r="AE35" s="6"/>
      <c r="AF35" s="6"/>
      <c r="AG35" s="27"/>
      <c r="AH35" s="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 t="s">
        <v>10</v>
      </c>
      <c r="AU35" s="11"/>
      <c r="AV35" s="11"/>
      <c r="AW35" s="11"/>
      <c r="AX35" s="11"/>
      <c r="AY35" s="11" t="s">
        <v>11</v>
      </c>
      <c r="AZ35" s="11"/>
      <c r="BA35" s="11"/>
      <c r="BB35" s="11"/>
      <c r="BC35" s="11"/>
      <c r="BD35" s="11" t="s">
        <v>12</v>
      </c>
      <c r="BE35" s="11"/>
      <c r="BF35" s="11"/>
      <c r="BG35" s="11"/>
      <c r="BH35" s="11"/>
      <c r="BI35" s="11" t="s">
        <v>13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</row>
    <row r="36" spans="1:93" ht="14.25">
      <c r="A36" s="5"/>
      <c r="B36" s="5"/>
      <c r="C36" s="5"/>
      <c r="D36" s="3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62"/>
      <c r="P36" s="72"/>
      <c r="Q36" s="41" t="str">
        <f>IF(Q37&gt;0,"-",".")</f>
        <v>.</v>
      </c>
      <c r="R36" s="8"/>
      <c r="S36" s="8"/>
      <c r="T36" s="8"/>
      <c r="U36" s="24"/>
      <c r="V36" s="37"/>
      <c r="W36" s="23"/>
      <c r="X36" s="7"/>
      <c r="Y36" s="25"/>
      <c r="Z36" s="17"/>
      <c r="AA36" s="89"/>
      <c r="AB36" s="6"/>
      <c r="AC36" s="6"/>
      <c r="AD36" s="6"/>
      <c r="AE36" s="6"/>
      <c r="AF36" s="6"/>
      <c r="AG36" s="27"/>
      <c r="AH36" s="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0" t="e">
        <f>TRUNC(RIGHT(M10,4)/1000,0)</f>
        <v>#VALUE!</v>
      </c>
      <c r="AT36" s="10" t="e">
        <f>TRUNC(RIGHT(M10,3)/100,0)</f>
        <v>#VALUE!</v>
      </c>
      <c r="AU36" s="10" t="e">
        <f>TRUNC(RIGHT(M10,2)/10,0)</f>
        <v>#VALUE!</v>
      </c>
      <c r="AV36" s="10" t="e">
        <f>TRUNC(RIGHT(M10,1)/1,0)</f>
        <v>#VALUE!</v>
      </c>
      <c r="AW36" s="11"/>
      <c r="AX36" s="10" t="e">
        <f>TRUNC(RIGHT(N10,4)/1000,0)</f>
        <v>#VALUE!</v>
      </c>
      <c r="AY36" s="10" t="e">
        <f>TRUNC(RIGHT(N10,3)/100,0)</f>
        <v>#VALUE!</v>
      </c>
      <c r="AZ36" s="10" t="e">
        <f>TRUNC(RIGHT(N10,2)/10,0)</f>
        <v>#VALUE!</v>
      </c>
      <c r="BA36" s="10" t="e">
        <f>TRUNC(RIGHT(N10,1)/1,0)</f>
        <v>#VALUE!</v>
      </c>
      <c r="BB36" s="11"/>
      <c r="BC36" s="10" t="e">
        <f>TRUNC(RIGHT(Q10,4)/1000,0)</f>
        <v>#VALUE!</v>
      </c>
      <c r="BD36" s="10" t="e">
        <f>TRUNC(RIGHT(Q10,3)/100,0)</f>
        <v>#VALUE!</v>
      </c>
      <c r="BE36" s="10" t="e">
        <f>TRUNC(RIGHT(Q10,2)/10,0)</f>
        <v>#VALUE!</v>
      </c>
      <c r="BF36" s="10" t="e">
        <f>TRUNC(RIGHT(Q10,1)/1,0)</f>
        <v>#VALUE!</v>
      </c>
      <c r="BG36" s="11"/>
      <c r="BH36" s="10" t="e">
        <f>TRUNC(RIGHT(R10,4)/1000,0)</f>
        <v>#VALUE!</v>
      </c>
      <c r="BI36" s="10" t="e">
        <f>TRUNC(RIGHT(R10,3)/100,0)</f>
        <v>#VALUE!</v>
      </c>
      <c r="BJ36" s="10" t="e">
        <f>TRUNC(RIGHT(R10,2)/10,0)</f>
        <v>#VALUE!</v>
      </c>
      <c r="BK36" s="10" t="e">
        <f>TRUNC(RIGHT(R10,1)/1,0)</f>
        <v>#VALUE!</v>
      </c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</row>
    <row r="37" spans="1:93" ht="14.25">
      <c r="A37" s="78"/>
      <c r="B37" s="78"/>
      <c r="C37" s="78"/>
      <c r="D37" s="79"/>
      <c r="E37" s="97" t="str">
        <f>IF(ISBLANK(E36),"-",VLOOKUP(E36,$AH$8:$CO$31,5))</f>
        <v>-</v>
      </c>
      <c r="F37" s="97" t="str">
        <f>IF(ISBLANK(F36),"-",VLOOKUP(F36,$AH$8:$CO$31,10))</f>
        <v>-</v>
      </c>
      <c r="G37" s="97" t="str">
        <f>IF(ISBLANK(G36),"-",VLOOKUP(G36,$AH$8:$CO$31,15))</f>
        <v>-</v>
      </c>
      <c r="H37" s="97" t="str">
        <f>IF(ISBLANK(H36),"-",VLOOKUP(H36,$AH$8:$CO$31,20))</f>
        <v>-</v>
      </c>
      <c r="I37" s="97" t="str">
        <f>IF(ISBLANK(I36),"-",VLOOKUP(I36,$AH$8:$CO$31,25))</f>
        <v>-</v>
      </c>
      <c r="J37" s="97" t="str">
        <f>IF(ISBLANK(J36),"-",VLOOKUP(J36,$AH$8:$CO$31,30))</f>
        <v>-</v>
      </c>
      <c r="K37" s="97" t="str">
        <f>IF(ISBLANK(K36),"-",VLOOKUP(K36,$AH$8:$CO$31,35))</f>
        <v>-</v>
      </c>
      <c r="L37" s="97" t="str">
        <f>IF(ISBLANK(L36),"-",VLOOKUP(L36,$AH$8:$CO$31,40))</f>
        <v>-</v>
      </c>
      <c r="M37" s="97" t="str">
        <f>IF(ISBLANK(M36),"-",VLOOKUP(M36,$AH$8:$CO$31,45))</f>
        <v>-</v>
      </c>
      <c r="N37" s="97" t="str">
        <f>IF(ISBLANK(N36),"-",VLOOKUP(N36,$AH$8:$CO$31,50))</f>
        <v>-</v>
      </c>
      <c r="O37" s="22"/>
      <c r="P37" s="65"/>
      <c r="Q37" s="22">
        <f>SUM(E37:P37)</f>
        <v>0</v>
      </c>
      <c r="R37" s="9"/>
      <c r="S37" s="5"/>
      <c r="T37" s="5"/>
      <c r="U37" s="5"/>
      <c r="V37" s="5"/>
      <c r="W37" s="23">
        <f t="shared" si="14"/>
        <v>0</v>
      </c>
      <c r="X37" s="23">
        <f>Q37+R37+S37+W37</f>
        <v>0</v>
      </c>
      <c r="Y37" s="25">
        <f>RANK($X37,$X$15:$X$65,0)</f>
        <v>1</v>
      </c>
      <c r="Z37" s="21" t="str">
        <f>IF($X37&gt;$AC$26,"BLUE",(IF($X37&gt;$AD$26,"RED",(IF($X37&gt;0,"WHITE","")))))</f>
        <v/>
      </c>
      <c r="AA37" s="88">
        <f>A36</f>
        <v>0</v>
      </c>
      <c r="AB37" s="6"/>
      <c r="AC37" s="6"/>
      <c r="AD37" s="6"/>
      <c r="AE37" s="6"/>
      <c r="AF37" s="6"/>
      <c r="AG37" s="27"/>
      <c r="AH37" s="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"/>
      <c r="AT37" s="10" t="e">
        <f>TRUNC(RIGHT(M11,3)/100,0)</f>
        <v>#VALUE!</v>
      </c>
      <c r="AU37" s="10" t="e">
        <f>TRUNC(RIGHT(M11,2)/10,0)</f>
        <v>#VALUE!</v>
      </c>
      <c r="AV37" s="10" t="e">
        <f>TRUNC(RIGHT(M11,1)/1,0)</f>
        <v>#VALUE!</v>
      </c>
      <c r="AW37" s="11"/>
      <c r="AX37" s="1"/>
      <c r="AY37" s="10" t="e">
        <f>TRUNC(RIGHT(N11,3)/100,0)</f>
        <v>#VALUE!</v>
      </c>
      <c r="AZ37" s="10" t="e">
        <f>TRUNC(RIGHT(N11,2)/10,0)</f>
        <v>#VALUE!</v>
      </c>
      <c r="BA37" s="10" t="e">
        <f>TRUNC(RIGHT(N11,1)/1,0)</f>
        <v>#VALUE!</v>
      </c>
      <c r="BB37" s="11"/>
      <c r="BC37" s="1"/>
      <c r="BD37" s="10" t="e">
        <f>TRUNC(RIGHT(N11,3)/100,0)</f>
        <v>#VALUE!</v>
      </c>
      <c r="BE37" s="10" t="e">
        <f>TRUNC(RIGHT(N11,2)/10,0)</f>
        <v>#VALUE!</v>
      </c>
      <c r="BF37" s="10" t="e">
        <f>TRUNC(RIGHT(N11,1)/1,0)</f>
        <v>#VALUE!</v>
      </c>
      <c r="BG37" s="11"/>
      <c r="BH37" s="1"/>
      <c r="BI37" s="10" t="e">
        <f>TRUNC(RIGHT(R11,3)/100,0)</f>
        <v>#VALUE!</v>
      </c>
      <c r="BJ37" s="10" t="e">
        <f>TRUNC(RIGHT(R11,2)/10,0)</f>
        <v>#VALUE!</v>
      </c>
      <c r="BK37" s="10" t="e">
        <f>TRUNC(RIGHT(R11,1)/1,0)</f>
        <v>#VALUE!</v>
      </c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</row>
    <row r="38" spans="1:93" ht="14.25">
      <c r="A38" s="5"/>
      <c r="B38" s="5"/>
      <c r="C38" s="5"/>
      <c r="D38" s="3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2"/>
      <c r="P38" s="72"/>
      <c r="Q38" s="41" t="str">
        <f>IF(Q39&gt;0,"-",".")</f>
        <v>.</v>
      </c>
      <c r="R38" s="8"/>
      <c r="S38" s="8"/>
      <c r="T38" s="8"/>
      <c r="U38" s="24"/>
      <c r="V38" s="37"/>
      <c r="W38" s="23"/>
      <c r="X38" s="7"/>
      <c r="Y38" s="25"/>
      <c r="Z38" s="17"/>
      <c r="AA38" s="89"/>
      <c r="AB38" s="6"/>
      <c r="AC38" s="6"/>
      <c r="AD38" s="6"/>
      <c r="AE38" s="6"/>
      <c r="AF38" s="6"/>
      <c r="AG38" s="27"/>
      <c r="AH38" s="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</row>
    <row r="39" spans="1:93" ht="14.25">
      <c r="A39" s="78"/>
      <c r="B39" s="78"/>
      <c r="C39" s="78"/>
      <c r="D39" s="79"/>
      <c r="E39" s="97" t="str">
        <f>IF(ISBLANK(E38),"-",VLOOKUP(E38,$AH$8:$CO$31,5))</f>
        <v>-</v>
      </c>
      <c r="F39" s="97" t="str">
        <f>IF(ISBLANK(F38),"-",VLOOKUP(F38,$AH$8:$CO$31,10))</f>
        <v>-</v>
      </c>
      <c r="G39" s="97" t="str">
        <f>IF(ISBLANK(G38),"-",VLOOKUP(G38,$AH$8:$CO$31,15))</f>
        <v>-</v>
      </c>
      <c r="H39" s="97" t="str">
        <f>IF(ISBLANK(H38),"-",VLOOKUP(H38,$AH$8:$CO$31,20))</f>
        <v>-</v>
      </c>
      <c r="I39" s="97" t="str">
        <f>IF(ISBLANK(I38),"-",VLOOKUP(I38,$AH$8:$CO$31,25))</f>
        <v>-</v>
      </c>
      <c r="J39" s="97" t="str">
        <f>IF(ISBLANK(J38),"-",VLOOKUP(J38,$AH$8:$CO$31,30))</f>
        <v>-</v>
      </c>
      <c r="K39" s="97" t="str">
        <f>IF(ISBLANK(K38),"-",VLOOKUP(K38,$AH$8:$CO$31,35))</f>
        <v>-</v>
      </c>
      <c r="L39" s="97" t="str">
        <f>IF(ISBLANK(L38),"-",VLOOKUP(L38,$AH$8:$CO$31,40))</f>
        <v>-</v>
      </c>
      <c r="M39" s="97" t="str">
        <f>IF(ISBLANK(M38),"-",VLOOKUP(M38,$AH$8:$CO$31,45))</f>
        <v>-</v>
      </c>
      <c r="N39" s="97" t="str">
        <f>IF(ISBLANK(N38),"-",VLOOKUP(N38,$AH$8:$CO$31,50))</f>
        <v>-</v>
      </c>
      <c r="O39" s="22"/>
      <c r="P39" s="65"/>
      <c r="Q39" s="22">
        <f>SUM(E39:P39)</f>
        <v>0</v>
      </c>
      <c r="R39" s="9"/>
      <c r="S39" s="5"/>
      <c r="T39" s="5"/>
      <c r="U39" s="5"/>
      <c r="V39" s="5"/>
      <c r="W39" s="23">
        <f t="shared" si="14"/>
        <v>0</v>
      </c>
      <c r="X39" s="23">
        <f>Q39+R39+S39+W39</f>
        <v>0</v>
      </c>
      <c r="Y39" s="25">
        <f>RANK($X39,$X$15:$X$65,0)</f>
        <v>1</v>
      </c>
      <c r="Z39" s="21" t="str">
        <f>IF($X39&gt;$AC$26,"BLUE",(IF($X39&gt;$AD$26,"RED",(IF($X39&gt;0,"WHITE","")))))</f>
        <v/>
      </c>
      <c r="AA39" s="88">
        <f>A38</f>
        <v>0</v>
      </c>
      <c r="AB39" s="6"/>
      <c r="AC39" s="6"/>
      <c r="AD39" s="6"/>
      <c r="AE39" s="6"/>
      <c r="AF39" s="6"/>
      <c r="AG39" s="27"/>
      <c r="AH39" s="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3" t="s">
        <v>15</v>
      </c>
      <c r="AT39" s="3" t="s">
        <v>16</v>
      </c>
      <c r="AU39" s="3" t="s">
        <v>17</v>
      </c>
      <c r="AV39" s="3" t="s">
        <v>18</v>
      </c>
      <c r="AW39" s="11"/>
      <c r="AX39" s="3" t="s">
        <v>15</v>
      </c>
      <c r="AY39" s="3" t="s">
        <v>16</v>
      </c>
      <c r="AZ39" s="3" t="s">
        <v>17</v>
      </c>
      <c r="BA39" s="3" t="s">
        <v>18</v>
      </c>
      <c r="BB39" s="11"/>
      <c r="BC39" s="3" t="s">
        <v>15</v>
      </c>
      <c r="BD39" s="3" t="s">
        <v>16</v>
      </c>
      <c r="BE39" s="3" t="s">
        <v>17</v>
      </c>
      <c r="BF39" s="3" t="s">
        <v>18</v>
      </c>
      <c r="BG39" s="11"/>
      <c r="BH39" s="3" t="s">
        <v>15</v>
      </c>
      <c r="BI39" s="3" t="s">
        <v>16</v>
      </c>
      <c r="BJ39" s="3" t="s">
        <v>17</v>
      </c>
      <c r="BK39" s="3" t="s">
        <v>18</v>
      </c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</row>
    <row r="40" spans="1:93" ht="14.25">
      <c r="A40" s="5"/>
      <c r="B40" s="5"/>
      <c r="C40" s="5"/>
      <c r="D40" s="3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2"/>
      <c r="P40" s="72"/>
      <c r="Q40" s="41" t="str">
        <f>IF(Q41&gt;0,"-",".")</f>
        <v>.</v>
      </c>
      <c r="R40" s="8"/>
      <c r="S40" s="8"/>
      <c r="T40" s="8"/>
      <c r="U40" s="24"/>
      <c r="V40" s="37"/>
      <c r="W40" s="23"/>
      <c r="X40" s="7"/>
      <c r="Y40" s="25"/>
      <c r="Z40" s="17"/>
      <c r="AA40" s="89"/>
      <c r="AB40" s="6"/>
      <c r="AC40" s="6"/>
      <c r="AD40" s="6"/>
      <c r="AE40" s="6"/>
      <c r="AF40" s="6"/>
      <c r="AG40" s="27"/>
      <c r="AH40" s="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2" t="s">
        <v>20</v>
      </c>
      <c r="AT40" s="2"/>
      <c r="AU40" s="2" t="s">
        <v>21</v>
      </c>
      <c r="AV40" s="12" t="s">
        <v>1</v>
      </c>
      <c r="AW40" s="11"/>
      <c r="AX40" s="2" t="s">
        <v>20</v>
      </c>
      <c r="AY40" s="2"/>
      <c r="AZ40" s="2" t="s">
        <v>21</v>
      </c>
      <c r="BA40" s="12" t="s">
        <v>1</v>
      </c>
      <c r="BB40" s="11"/>
      <c r="BC40" s="2" t="s">
        <v>20</v>
      </c>
      <c r="BD40" s="2"/>
      <c r="BE40" s="2" t="s">
        <v>21</v>
      </c>
      <c r="BF40" s="12" t="s">
        <v>1</v>
      </c>
      <c r="BG40" s="11"/>
      <c r="BH40" s="2" t="s">
        <v>20</v>
      </c>
      <c r="BI40" s="2"/>
      <c r="BJ40" s="2" t="s">
        <v>21</v>
      </c>
      <c r="BK40" s="12" t="s">
        <v>1</v>
      </c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</row>
    <row r="41" spans="1:93" ht="14.25">
      <c r="A41" s="78"/>
      <c r="B41" s="78"/>
      <c r="C41" s="78"/>
      <c r="D41" s="79"/>
      <c r="E41" s="97" t="str">
        <f>IF(ISBLANK(E40),"-",VLOOKUP(E40,$AH$8:$CO$31,5))</f>
        <v>-</v>
      </c>
      <c r="F41" s="97" t="str">
        <f>IF(ISBLANK(F40),"-",VLOOKUP(F40,$AH$8:$CO$31,10))</f>
        <v>-</v>
      </c>
      <c r="G41" s="97" t="str">
        <f>IF(ISBLANK(G40),"-",VLOOKUP(G40,$AH$8:$CO$31,15))</f>
        <v>-</v>
      </c>
      <c r="H41" s="97" t="str">
        <f>IF(ISBLANK(H40),"-",VLOOKUP(H40,$AH$8:$CO$31,20))</f>
        <v>-</v>
      </c>
      <c r="I41" s="97" t="str">
        <f>IF(ISBLANK(I40),"-",VLOOKUP(I40,$AH$8:$CO$31,25))</f>
        <v>-</v>
      </c>
      <c r="J41" s="97" t="str">
        <f>IF(ISBLANK(J40),"-",VLOOKUP(J40,$AH$8:$CO$31,30))</f>
        <v>-</v>
      </c>
      <c r="K41" s="97" t="str">
        <f>IF(ISBLANK(K40),"-",VLOOKUP(K40,$AH$8:$CO$31,35))</f>
        <v>-</v>
      </c>
      <c r="L41" s="97" t="str">
        <f>IF(ISBLANK(L40),"-",VLOOKUP(L40,$AH$8:$CO$31,40))</f>
        <v>-</v>
      </c>
      <c r="M41" s="97" t="str">
        <f>IF(ISBLANK(M40),"-",VLOOKUP(M40,$AH$8:$CO$31,45))</f>
        <v>-</v>
      </c>
      <c r="N41" s="97" t="str">
        <f>IF(ISBLANK(N40),"-",VLOOKUP(N40,$AH$8:$CO$31,50))</f>
        <v>-</v>
      </c>
      <c r="O41" s="22"/>
      <c r="P41" s="65"/>
      <c r="Q41" s="22">
        <f>SUM(E41:P41)</f>
        <v>0</v>
      </c>
      <c r="R41" s="9"/>
      <c r="S41" s="5"/>
      <c r="T41" s="5"/>
      <c r="U41" s="5"/>
      <c r="V41" s="5"/>
      <c r="W41" s="23">
        <f t="shared" si="14"/>
        <v>0</v>
      </c>
      <c r="X41" s="23">
        <f>Q41+R41+S41+W41</f>
        <v>0</v>
      </c>
      <c r="Y41" s="25">
        <f>RANK($X41,$X$15:$X$65,0)</f>
        <v>1</v>
      </c>
      <c r="Z41" s="21" t="str">
        <f>IF($X41&gt;$AC$26,"BLUE",(IF($X41&gt;$AD$26,"RED",(IF($X41&gt;0,"WHITE","")))))</f>
        <v/>
      </c>
      <c r="AA41" s="88">
        <f>A40</f>
        <v>0</v>
      </c>
      <c r="AB41" s="6"/>
      <c r="AC41" s="6"/>
      <c r="AD41" s="6"/>
      <c r="AE41" s="6"/>
      <c r="AF41" s="6"/>
      <c r="AG41" s="6"/>
      <c r="AH41" s="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0" t="e">
        <f>($AL$3*10)+$AJ$3</f>
        <v>#VALUE!</v>
      </c>
      <c r="AT41" s="10">
        <f>$AK$4+$AL$4</f>
        <v>0</v>
      </c>
      <c r="AU41" s="2">
        <v>1234</v>
      </c>
      <c r="AV41" s="10" t="e">
        <f t="shared" ref="AV41:AV64" ca="1" si="16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#N/A</v>
      </c>
      <c r="AW41" s="11"/>
      <c r="AX41" s="10" t="e">
        <f>($AL$3*10)+$AJ$3</f>
        <v>#VALUE!</v>
      </c>
      <c r="AY41" s="10">
        <f>$AK$4+$AL$4</f>
        <v>0</v>
      </c>
      <c r="AZ41" s="2">
        <v>1234</v>
      </c>
      <c r="BA41" s="10" t="e">
        <f t="shared" ref="BA41:BA64" ca="1" si="17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#N/A</v>
      </c>
      <c r="BB41" s="11"/>
      <c r="BC41" s="10" t="e">
        <f>($AL$3*10)+$AJ$3</f>
        <v>#VALUE!</v>
      </c>
      <c r="BD41" s="10">
        <f>$AK$4+$AL$4</f>
        <v>0</v>
      </c>
      <c r="BE41" s="2">
        <v>1234</v>
      </c>
      <c r="BF41" s="10" t="e">
        <f t="shared" ref="BF41:BF64" ca="1" si="18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#N/A</v>
      </c>
      <c r="BG41" s="11"/>
      <c r="BH41" s="10" t="e">
        <f>($AL$3*10)+$AJ$3</f>
        <v>#VALUE!</v>
      </c>
      <c r="BI41" s="10">
        <f>$AK$4+$AL$4</f>
        <v>0</v>
      </c>
      <c r="BJ41" s="2">
        <v>1234</v>
      </c>
      <c r="BK41" s="10" t="e">
        <f t="shared" ref="BK41:BK64" ca="1" si="19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#N/A</v>
      </c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</row>
    <row r="42" spans="1:93" ht="14.25">
      <c r="A42" s="5"/>
      <c r="B42" s="5"/>
      <c r="C42" s="5"/>
      <c r="D42" s="3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62"/>
      <c r="P42" s="72"/>
      <c r="Q42" s="41" t="str">
        <f>IF(Q43&gt;0,"-",".")</f>
        <v>.</v>
      </c>
      <c r="R42" s="8"/>
      <c r="S42" s="8"/>
      <c r="T42" s="8"/>
      <c r="U42" s="24"/>
      <c r="V42" s="37"/>
      <c r="W42" s="23"/>
      <c r="X42" s="7"/>
      <c r="Y42" s="25"/>
      <c r="Z42" s="17"/>
      <c r="AA42" s="89"/>
      <c r="AB42" s="6"/>
      <c r="AC42" s="6"/>
      <c r="AD42" s="6"/>
      <c r="AE42" s="6"/>
      <c r="AF42" s="6"/>
      <c r="AG42" s="6"/>
      <c r="AH42" s="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 t="e">
        <f>($AL$3*10)+$AI$3</f>
        <v>#VALUE!</v>
      </c>
      <c r="AT42" s="10">
        <f>$AJ$4+$AK$4+$AL$4</f>
        <v>0</v>
      </c>
      <c r="AU42" s="2">
        <v>1243</v>
      </c>
      <c r="AV42" s="10" t="e">
        <f t="shared" ca="1" si="16"/>
        <v>#N/A</v>
      </c>
      <c r="AW42" s="11"/>
      <c r="AX42" s="10" t="e">
        <f>($AL$3*10)+$AI$3</f>
        <v>#VALUE!</v>
      </c>
      <c r="AY42" s="10">
        <f>$AJ$4+$AK$4+$AL$4</f>
        <v>0</v>
      </c>
      <c r="AZ42" s="2">
        <v>1243</v>
      </c>
      <c r="BA42" s="10" t="e">
        <f t="shared" ca="1" si="17"/>
        <v>#N/A</v>
      </c>
      <c r="BB42" s="11"/>
      <c r="BC42" s="10" t="e">
        <f>($AL$3*10)+$AI$3</f>
        <v>#VALUE!</v>
      </c>
      <c r="BD42" s="10">
        <f>$AJ$4+$AK$4+$AL$4</f>
        <v>0</v>
      </c>
      <c r="BE42" s="2">
        <v>1243</v>
      </c>
      <c r="BF42" s="10" t="e">
        <f t="shared" ca="1" si="18"/>
        <v>#N/A</v>
      </c>
      <c r="BG42" s="11"/>
      <c r="BH42" s="10" t="e">
        <f>($AL$3*10)+$AI$3</f>
        <v>#VALUE!</v>
      </c>
      <c r="BI42" s="10">
        <f>$AJ$4+$AK$4+$AL$4</f>
        <v>0</v>
      </c>
      <c r="BJ42" s="2">
        <v>1243</v>
      </c>
      <c r="BK42" s="10" t="e">
        <f t="shared" ca="1" si="19"/>
        <v>#N/A</v>
      </c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</row>
    <row r="43" spans="1:93" ht="14.25">
      <c r="A43" s="78"/>
      <c r="B43" s="78"/>
      <c r="C43" s="78"/>
      <c r="D43" s="79"/>
      <c r="E43" s="97" t="str">
        <f>IF(ISBLANK(E42),"-",VLOOKUP(E42,$AH$8:$CO$31,5))</f>
        <v>-</v>
      </c>
      <c r="F43" s="97" t="str">
        <f>IF(ISBLANK(F42),"-",VLOOKUP(F42,$AH$8:$CO$31,10))</f>
        <v>-</v>
      </c>
      <c r="G43" s="97" t="str">
        <f>IF(ISBLANK(G42),"-",VLOOKUP(G42,$AH$8:$CO$31,15))</f>
        <v>-</v>
      </c>
      <c r="H43" s="97" t="str">
        <f>IF(ISBLANK(H42),"-",VLOOKUP(H42,$AH$8:$CO$31,20))</f>
        <v>-</v>
      </c>
      <c r="I43" s="97" t="str">
        <f>IF(ISBLANK(I42),"-",VLOOKUP(I42,$AH$8:$CO$31,25))</f>
        <v>-</v>
      </c>
      <c r="J43" s="97" t="str">
        <f>IF(ISBLANK(J42),"-",VLOOKUP(J42,$AH$8:$CO$31,30))</f>
        <v>-</v>
      </c>
      <c r="K43" s="97" t="str">
        <f>IF(ISBLANK(K42),"-",VLOOKUP(K42,$AH$8:$CO$31,35))</f>
        <v>-</v>
      </c>
      <c r="L43" s="97" t="str">
        <f>IF(ISBLANK(L42),"-",VLOOKUP(L42,$AH$8:$CO$31,40))</f>
        <v>-</v>
      </c>
      <c r="M43" s="97" t="str">
        <f>IF(ISBLANK(M42),"-",VLOOKUP(M42,$AH$8:$CO$31,45))</f>
        <v>-</v>
      </c>
      <c r="N43" s="97" t="str">
        <f>IF(ISBLANK(N42),"-",VLOOKUP(N42,$AH$8:$CO$31,50))</f>
        <v>-</v>
      </c>
      <c r="O43" s="22"/>
      <c r="P43" s="65"/>
      <c r="Q43" s="22">
        <f>SUM(E43:P43)</f>
        <v>0</v>
      </c>
      <c r="R43" s="9"/>
      <c r="S43" s="5"/>
      <c r="T43" s="5"/>
      <c r="U43" s="5"/>
      <c r="V43" s="5"/>
      <c r="W43" s="23">
        <f t="shared" si="14"/>
        <v>0</v>
      </c>
      <c r="X43" s="23">
        <f>Q43+R43+S43+W43</f>
        <v>0</v>
      </c>
      <c r="Y43" s="25">
        <f>RANK($X43,$X$15:$X$65,0)</f>
        <v>1</v>
      </c>
      <c r="Z43" s="21" t="str">
        <f>IF($X43&gt;$AC$26,"BLUE",(IF($X43&gt;$AD$26,"RED",(IF($X43&gt;0,"WHITE","")))))</f>
        <v/>
      </c>
      <c r="AA43" s="88">
        <f>A42</f>
        <v>0</v>
      </c>
      <c r="AB43" s="6"/>
      <c r="AC43" s="6"/>
      <c r="AD43" s="6"/>
      <c r="AE43" s="6"/>
      <c r="AF43" s="6"/>
      <c r="AG43" s="6"/>
      <c r="AH43" s="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0" t="e">
        <f>($AL$3*10)+$AK$3</f>
        <v>#VALUE!</v>
      </c>
      <c r="AT43" s="10">
        <f>$AL$4</f>
        <v>0</v>
      </c>
      <c r="AU43" s="2">
        <v>1324</v>
      </c>
      <c r="AV43" s="10" t="e">
        <f t="shared" ca="1" si="16"/>
        <v>#N/A</v>
      </c>
      <c r="AW43" s="11"/>
      <c r="AX43" s="10" t="e">
        <f>($AL$3*10)+$AK$3</f>
        <v>#VALUE!</v>
      </c>
      <c r="AY43" s="10">
        <f>$AL$4</f>
        <v>0</v>
      </c>
      <c r="AZ43" s="2">
        <v>1324</v>
      </c>
      <c r="BA43" s="10" t="e">
        <f t="shared" ca="1" si="17"/>
        <v>#N/A</v>
      </c>
      <c r="BB43" s="11"/>
      <c r="BC43" s="10" t="e">
        <f>($AL$3*10)+$AK$3</f>
        <v>#VALUE!</v>
      </c>
      <c r="BD43" s="10">
        <f>$AL$4</f>
        <v>0</v>
      </c>
      <c r="BE43" s="2">
        <v>1324</v>
      </c>
      <c r="BF43" s="10" t="e">
        <f t="shared" ca="1" si="18"/>
        <v>#N/A</v>
      </c>
      <c r="BG43" s="11"/>
      <c r="BH43" s="10" t="e">
        <f>($AL$3*10)+$AK$3</f>
        <v>#VALUE!</v>
      </c>
      <c r="BI43" s="10">
        <f>$AL$4</f>
        <v>0</v>
      </c>
      <c r="BJ43" s="2">
        <v>1324</v>
      </c>
      <c r="BK43" s="10" t="e">
        <f t="shared" ca="1" si="19"/>
        <v>#N/A</v>
      </c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</row>
    <row r="44" spans="1:93" ht="14.25">
      <c r="A44" s="5"/>
      <c r="B44" s="5"/>
      <c r="C44" s="5"/>
      <c r="D44" s="3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2"/>
      <c r="P44" s="72"/>
      <c r="Q44" s="41" t="str">
        <f>IF(Q45&gt;0,"-",".")</f>
        <v>.</v>
      </c>
      <c r="R44" s="8"/>
      <c r="S44" s="8"/>
      <c r="T44" s="8"/>
      <c r="U44" s="24"/>
      <c r="V44" s="37"/>
      <c r="W44" s="23"/>
      <c r="X44" s="7"/>
      <c r="Y44" s="25"/>
      <c r="Z44" s="17"/>
      <c r="AA44" s="89"/>
      <c r="AB44" s="6"/>
      <c r="AC44" s="6"/>
      <c r="AD44" s="6"/>
      <c r="AE44" s="6"/>
      <c r="AF44" s="7"/>
      <c r="AG44" s="6"/>
      <c r="AH44" s="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0" t="e">
        <f>($AJ$3*10)+$AL$3</f>
        <v>#VALUE!</v>
      </c>
      <c r="AT44" s="2">
        <v>0</v>
      </c>
      <c r="AU44" s="2">
        <v>1342</v>
      </c>
      <c r="AV44" s="10" t="e">
        <f t="shared" ca="1" si="16"/>
        <v>#N/A</v>
      </c>
      <c r="AW44" s="11"/>
      <c r="AX44" s="10" t="e">
        <f>($AJ$3*10)+$AL$3</f>
        <v>#VALUE!</v>
      </c>
      <c r="AY44" s="2">
        <v>0</v>
      </c>
      <c r="AZ44" s="2">
        <v>1342</v>
      </c>
      <c r="BA44" s="10" t="e">
        <f t="shared" ca="1" si="17"/>
        <v>#N/A</v>
      </c>
      <c r="BB44" s="11"/>
      <c r="BC44" s="10" t="e">
        <f>($AJ$3*10)+$AL$3</f>
        <v>#VALUE!</v>
      </c>
      <c r="BD44" s="2">
        <v>0</v>
      </c>
      <c r="BE44" s="2">
        <v>1342</v>
      </c>
      <c r="BF44" s="10" t="e">
        <f t="shared" ca="1" si="18"/>
        <v>#N/A</v>
      </c>
      <c r="BG44" s="11"/>
      <c r="BH44" s="10" t="e">
        <f>($AJ$3*10)+$AL$3</f>
        <v>#VALUE!</v>
      </c>
      <c r="BI44" s="2">
        <v>0</v>
      </c>
      <c r="BJ44" s="2">
        <v>1342</v>
      </c>
      <c r="BK44" s="10" t="e">
        <f t="shared" ca="1" si="19"/>
        <v>#N/A</v>
      </c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</row>
    <row r="45" spans="1:93" ht="14.25">
      <c r="A45" s="78"/>
      <c r="B45" s="78"/>
      <c r="C45" s="78"/>
      <c r="D45" s="79"/>
      <c r="E45" s="97" t="str">
        <f>IF(ISBLANK(E44),"-",VLOOKUP(E44,$AH$8:$CO$31,5))</f>
        <v>-</v>
      </c>
      <c r="F45" s="97" t="str">
        <f>IF(ISBLANK(F44),"-",VLOOKUP(F44,$AH$8:$CO$31,10))</f>
        <v>-</v>
      </c>
      <c r="G45" s="97" t="str">
        <f>IF(ISBLANK(G44),"-",VLOOKUP(G44,$AH$8:$CO$31,15))</f>
        <v>-</v>
      </c>
      <c r="H45" s="97" t="str">
        <f>IF(ISBLANK(H44),"-",VLOOKUP(H44,$AH$8:$CO$31,20))</f>
        <v>-</v>
      </c>
      <c r="I45" s="97" t="str">
        <f>IF(ISBLANK(I44),"-",VLOOKUP(I44,$AH$8:$CO$31,25))</f>
        <v>-</v>
      </c>
      <c r="J45" s="97" t="str">
        <f>IF(ISBLANK(J44),"-",VLOOKUP(J44,$AH$8:$CO$31,30))</f>
        <v>-</v>
      </c>
      <c r="K45" s="97" t="str">
        <f>IF(ISBLANK(K44),"-",VLOOKUP(K44,$AH$8:$CO$31,35))</f>
        <v>-</v>
      </c>
      <c r="L45" s="97" t="str">
        <f>IF(ISBLANK(L44),"-",VLOOKUP(L44,$AH$8:$CO$31,40))</f>
        <v>-</v>
      </c>
      <c r="M45" s="97" t="str">
        <f>IF(ISBLANK(M44),"-",VLOOKUP(M44,$AH$8:$CO$31,45))</f>
        <v>-</v>
      </c>
      <c r="N45" s="97" t="str">
        <f>IF(ISBLANK(N44),"-",VLOOKUP(N44,$AH$8:$CO$31,50))</f>
        <v>-</v>
      </c>
      <c r="O45" s="22"/>
      <c r="P45" s="65"/>
      <c r="Q45" s="22">
        <f>SUM(E45:P45)</f>
        <v>0</v>
      </c>
      <c r="R45" s="9"/>
      <c r="S45" s="5"/>
      <c r="T45" s="5"/>
      <c r="U45" s="5"/>
      <c r="V45" s="5"/>
      <c r="W45" s="23">
        <f t="shared" si="14"/>
        <v>0</v>
      </c>
      <c r="X45" s="23">
        <f>Q45+R45+S45+W45</f>
        <v>0</v>
      </c>
      <c r="Y45" s="25">
        <f>RANK($X45,$X$15:$X$65,0)</f>
        <v>1</v>
      </c>
      <c r="Z45" s="21" t="str">
        <f>IF($X45&gt;$AC$26,"BLUE",(IF($X45&gt;$AD$26,"RED",(IF($X45&gt;0,"WHITE","")))))</f>
        <v/>
      </c>
      <c r="AA45" s="88">
        <f>A44</f>
        <v>0</v>
      </c>
      <c r="AB45" s="6"/>
      <c r="AC45" s="6"/>
      <c r="AD45" s="6"/>
      <c r="AE45" s="6"/>
      <c r="AF45" s="7"/>
      <c r="AG45" s="6"/>
      <c r="AH45" s="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0" t="e">
        <f>($AJ$3*10)+$AI$3</f>
        <v>#VALUE!</v>
      </c>
      <c r="AT45" s="10">
        <f>$AJ$4</f>
        <v>0</v>
      </c>
      <c r="AU45" s="2">
        <v>1423</v>
      </c>
      <c r="AV45" s="10" t="e">
        <f t="shared" ca="1" si="16"/>
        <v>#N/A</v>
      </c>
      <c r="AW45" s="11"/>
      <c r="AX45" s="10" t="e">
        <f>($AJ$3*10)+$AI$3</f>
        <v>#VALUE!</v>
      </c>
      <c r="AY45" s="10">
        <f>$AJ$4</f>
        <v>0</v>
      </c>
      <c r="AZ45" s="2">
        <v>1423</v>
      </c>
      <c r="BA45" s="10" t="e">
        <f t="shared" ca="1" si="17"/>
        <v>#N/A</v>
      </c>
      <c r="BB45" s="11"/>
      <c r="BC45" s="10" t="e">
        <f>($AJ$3*10)+$AI$3</f>
        <v>#VALUE!</v>
      </c>
      <c r="BD45" s="10">
        <f>$AJ$4</f>
        <v>0</v>
      </c>
      <c r="BE45" s="2">
        <v>1423</v>
      </c>
      <c r="BF45" s="10" t="e">
        <f t="shared" ca="1" si="18"/>
        <v>#N/A</v>
      </c>
      <c r="BG45" s="11"/>
      <c r="BH45" s="10" t="e">
        <f>($AJ$3*10)+$AI$3</f>
        <v>#VALUE!</v>
      </c>
      <c r="BI45" s="10">
        <f>$AJ$4</f>
        <v>0</v>
      </c>
      <c r="BJ45" s="2">
        <v>1423</v>
      </c>
      <c r="BK45" s="10" t="e">
        <f t="shared" ca="1" si="19"/>
        <v>#N/A</v>
      </c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</row>
    <row r="46" spans="1:93" ht="14.25">
      <c r="A46" s="5"/>
      <c r="B46" s="5"/>
      <c r="C46" s="5"/>
      <c r="D46" s="3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62"/>
      <c r="P46" s="72"/>
      <c r="Q46" s="41" t="str">
        <f>IF(Q47&gt;0,"-",".")</f>
        <v>.</v>
      </c>
      <c r="R46" s="8"/>
      <c r="S46" s="8"/>
      <c r="T46" s="8"/>
      <c r="U46" s="24"/>
      <c r="V46" s="37"/>
      <c r="W46" s="23"/>
      <c r="X46" s="7"/>
      <c r="Y46" s="25"/>
      <c r="Z46" s="17"/>
      <c r="AA46" s="89"/>
      <c r="AB46" s="6"/>
      <c r="AC46" s="6"/>
      <c r="AD46" s="6"/>
      <c r="AE46" s="6"/>
      <c r="AF46" s="7"/>
      <c r="AG46" s="6"/>
      <c r="AH46" s="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0" t="e">
        <f>($AJ$3*10)+$AK$3</f>
        <v>#VALUE!</v>
      </c>
      <c r="AT46" s="2">
        <v>0</v>
      </c>
      <c r="AU46" s="2">
        <v>1432</v>
      </c>
      <c r="AV46" s="10" t="e">
        <f t="shared" ca="1" si="16"/>
        <v>#N/A</v>
      </c>
      <c r="AW46" s="11"/>
      <c r="AX46" s="10" t="e">
        <f>($AJ$3*10)+$AK$3</f>
        <v>#VALUE!</v>
      </c>
      <c r="AY46" s="2">
        <v>0</v>
      </c>
      <c r="AZ46" s="2">
        <v>1432</v>
      </c>
      <c r="BA46" s="10" t="e">
        <f t="shared" ca="1" si="17"/>
        <v>#N/A</v>
      </c>
      <c r="BB46" s="11"/>
      <c r="BC46" s="10" t="e">
        <f>($AJ$3*10)+$AK$3</f>
        <v>#VALUE!</v>
      </c>
      <c r="BD46" s="2">
        <v>0</v>
      </c>
      <c r="BE46" s="2">
        <v>1432</v>
      </c>
      <c r="BF46" s="10" t="e">
        <f t="shared" ca="1" si="18"/>
        <v>#N/A</v>
      </c>
      <c r="BG46" s="11"/>
      <c r="BH46" s="10" t="e">
        <f>($AJ$3*10)+$AK$3</f>
        <v>#VALUE!</v>
      </c>
      <c r="BI46" s="2">
        <v>0</v>
      </c>
      <c r="BJ46" s="2">
        <v>1432</v>
      </c>
      <c r="BK46" s="10" t="e">
        <f t="shared" ca="1" si="19"/>
        <v>#N/A</v>
      </c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</row>
    <row r="47" spans="1:93" ht="14.25">
      <c r="A47" s="78"/>
      <c r="B47" s="78"/>
      <c r="C47" s="78"/>
      <c r="D47" s="79"/>
      <c r="E47" s="97" t="str">
        <f>IF(ISBLANK(E46),"-",VLOOKUP(E46,$AH$8:$CO$31,5))</f>
        <v>-</v>
      </c>
      <c r="F47" s="97" t="str">
        <f>IF(ISBLANK(F46),"-",VLOOKUP(F46,$AH$8:$CO$31,10))</f>
        <v>-</v>
      </c>
      <c r="G47" s="97" t="str">
        <f>IF(ISBLANK(G46),"-",VLOOKUP(G46,$AH$8:$CO$31,15))</f>
        <v>-</v>
      </c>
      <c r="H47" s="97" t="str">
        <f>IF(ISBLANK(H46),"-",VLOOKUP(H46,$AH$8:$CO$31,20))</f>
        <v>-</v>
      </c>
      <c r="I47" s="97" t="str">
        <f>IF(ISBLANK(I46),"-",VLOOKUP(I46,$AH$8:$CO$31,25))</f>
        <v>-</v>
      </c>
      <c r="J47" s="97" t="str">
        <f>IF(ISBLANK(J46),"-",VLOOKUP(J46,$AH$8:$CO$31,30))</f>
        <v>-</v>
      </c>
      <c r="K47" s="97" t="str">
        <f>IF(ISBLANK(K46),"-",VLOOKUP(K46,$AH$8:$CO$31,35))</f>
        <v>-</v>
      </c>
      <c r="L47" s="97" t="str">
        <f>IF(ISBLANK(L46),"-",VLOOKUP(L46,$AH$8:$CO$31,40))</f>
        <v>-</v>
      </c>
      <c r="M47" s="97" t="str">
        <f>IF(ISBLANK(M46),"-",VLOOKUP(M46,$AH$8:$CO$31,45))</f>
        <v>-</v>
      </c>
      <c r="N47" s="97" t="str">
        <f>IF(ISBLANK(N46),"-",VLOOKUP(N46,$AH$8:$CO$31,50))</f>
        <v>-</v>
      </c>
      <c r="O47" s="22"/>
      <c r="P47" s="65"/>
      <c r="Q47" s="22">
        <f>SUM(E47:P47)</f>
        <v>0</v>
      </c>
      <c r="R47" s="9"/>
      <c r="S47" s="5"/>
      <c r="T47" s="5"/>
      <c r="U47" s="5"/>
      <c r="V47" s="5"/>
      <c r="W47" s="23">
        <f t="shared" si="14"/>
        <v>0</v>
      </c>
      <c r="X47" s="23">
        <f>Q47+R47+S47+W47</f>
        <v>0</v>
      </c>
      <c r="Y47" s="25">
        <f>RANK($X47,$X$15:$X$65,0)</f>
        <v>1</v>
      </c>
      <c r="Z47" s="21" t="str">
        <f>IF($X47&gt;$AC$26,"BLUE",(IF($X47&gt;$AD$26,"RED",(IF($X47&gt;0,"WHITE","")))))</f>
        <v/>
      </c>
      <c r="AA47" s="88">
        <f>A46</f>
        <v>0</v>
      </c>
      <c r="AB47" s="6"/>
      <c r="AC47" s="6"/>
      <c r="AD47" s="6"/>
      <c r="AE47" s="6"/>
      <c r="AF47" s="7"/>
      <c r="AG47" s="6"/>
      <c r="AH47" s="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0" t="e">
        <f>($AI$3*10)+$AL$3</f>
        <v>#VALUE!</v>
      </c>
      <c r="AT47" s="2">
        <v>0</v>
      </c>
      <c r="AU47" s="2">
        <v>2134</v>
      </c>
      <c r="AV47" s="10" t="e">
        <f t="shared" ca="1" si="16"/>
        <v>#N/A</v>
      </c>
      <c r="AW47" s="11"/>
      <c r="AX47" s="10" t="e">
        <f>($AI$3*10)+$AL$3</f>
        <v>#VALUE!</v>
      </c>
      <c r="AY47" s="2">
        <v>0</v>
      </c>
      <c r="AZ47" s="2">
        <v>2134</v>
      </c>
      <c r="BA47" s="10" t="e">
        <f t="shared" ca="1" si="17"/>
        <v>#N/A</v>
      </c>
      <c r="BB47" s="11"/>
      <c r="BC47" s="10" t="e">
        <f>($AI$3*10)+$AL$3</f>
        <v>#VALUE!</v>
      </c>
      <c r="BD47" s="2">
        <v>0</v>
      </c>
      <c r="BE47" s="2">
        <v>2134</v>
      </c>
      <c r="BF47" s="10" t="e">
        <f t="shared" ca="1" si="18"/>
        <v>#N/A</v>
      </c>
      <c r="BG47" s="11"/>
      <c r="BH47" s="10" t="e">
        <f>($AI$3*10)+$AL$3</f>
        <v>#VALUE!</v>
      </c>
      <c r="BI47" s="2">
        <v>0</v>
      </c>
      <c r="BJ47" s="2">
        <v>2134</v>
      </c>
      <c r="BK47" s="10" t="e">
        <f t="shared" ca="1" si="19"/>
        <v>#N/A</v>
      </c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ht="14.25">
      <c r="A48" s="5"/>
      <c r="B48" s="5"/>
      <c r="C48" s="5"/>
      <c r="D48" s="3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62"/>
      <c r="P48" s="72"/>
      <c r="Q48" s="41" t="str">
        <f>IF(Q49&gt;0,"-",".")</f>
        <v>.</v>
      </c>
      <c r="R48" s="8"/>
      <c r="S48" s="8"/>
      <c r="T48" s="8"/>
      <c r="U48" s="24"/>
      <c r="V48" s="37"/>
      <c r="W48" s="23"/>
      <c r="X48" s="7"/>
      <c r="Y48" s="25"/>
      <c r="Z48" s="17"/>
      <c r="AA48" s="89"/>
      <c r="AB48" s="6"/>
      <c r="AC48" s="6"/>
      <c r="AD48" s="6"/>
      <c r="AE48" s="6"/>
      <c r="AF48" s="7"/>
      <c r="AG48" s="6"/>
      <c r="AH48" s="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0" t="e">
        <f>($AI$3*10)+$AJ$3</f>
        <v>#VALUE!</v>
      </c>
      <c r="AT48" s="2">
        <v>0</v>
      </c>
      <c r="AU48" s="2">
        <v>2143</v>
      </c>
      <c r="AV48" s="10" t="e">
        <f t="shared" ca="1" si="16"/>
        <v>#N/A</v>
      </c>
      <c r="AW48" s="11"/>
      <c r="AX48" s="10" t="e">
        <f>($AI$3*10)+$AJ$3</f>
        <v>#VALUE!</v>
      </c>
      <c r="AY48" s="2">
        <v>0</v>
      </c>
      <c r="AZ48" s="2">
        <v>2143</v>
      </c>
      <c r="BA48" s="10" t="e">
        <f t="shared" ca="1" si="17"/>
        <v>#N/A</v>
      </c>
      <c r="BB48" s="11"/>
      <c r="BC48" s="10" t="e">
        <f>($AI$3*10)+$AJ$3</f>
        <v>#VALUE!</v>
      </c>
      <c r="BD48" s="2">
        <v>0</v>
      </c>
      <c r="BE48" s="2">
        <v>2143</v>
      </c>
      <c r="BF48" s="10" t="e">
        <f t="shared" ca="1" si="18"/>
        <v>#N/A</v>
      </c>
      <c r="BG48" s="11"/>
      <c r="BH48" s="10" t="e">
        <f>($AI$3*10)+$AJ$3</f>
        <v>#VALUE!</v>
      </c>
      <c r="BI48" s="2">
        <v>0</v>
      </c>
      <c r="BJ48" s="2">
        <v>2143</v>
      </c>
      <c r="BK48" s="10" t="e">
        <f t="shared" ca="1" si="19"/>
        <v>#N/A</v>
      </c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</row>
    <row r="49" spans="1:93" ht="14.25">
      <c r="A49" s="78"/>
      <c r="B49" s="78"/>
      <c r="C49" s="78"/>
      <c r="D49" s="79"/>
      <c r="E49" s="97" t="str">
        <f>IF(ISBLANK(E48),"-",VLOOKUP(E48,$AH$8:$CO$31,5))</f>
        <v>-</v>
      </c>
      <c r="F49" s="97" t="str">
        <f>IF(ISBLANK(F48),"-",VLOOKUP(F48,$AH$8:$CO$31,10))</f>
        <v>-</v>
      </c>
      <c r="G49" s="97" t="str">
        <f>IF(ISBLANK(G48),"-",VLOOKUP(G48,$AH$8:$CO$31,15))</f>
        <v>-</v>
      </c>
      <c r="H49" s="97" t="str">
        <f>IF(ISBLANK(H48),"-",VLOOKUP(H48,$AH$8:$CO$31,20))</f>
        <v>-</v>
      </c>
      <c r="I49" s="97" t="str">
        <f>IF(ISBLANK(I48),"-",VLOOKUP(I48,$AH$8:$CO$31,25))</f>
        <v>-</v>
      </c>
      <c r="J49" s="97" t="str">
        <f>IF(ISBLANK(J48),"-",VLOOKUP(J48,$AH$8:$CO$31,30))</f>
        <v>-</v>
      </c>
      <c r="K49" s="97" t="str">
        <f>IF(ISBLANK(K48),"-",VLOOKUP(K48,$AH$8:$CO$31,35))</f>
        <v>-</v>
      </c>
      <c r="L49" s="97" t="str">
        <f>IF(ISBLANK(L48),"-",VLOOKUP(L48,$AH$8:$CO$31,40))</f>
        <v>-</v>
      </c>
      <c r="M49" s="97" t="str">
        <f>IF(ISBLANK(M48),"-",VLOOKUP(M48,$AH$8:$CO$31,45))</f>
        <v>-</v>
      </c>
      <c r="N49" s="97" t="str">
        <f>IF(ISBLANK(N48),"-",VLOOKUP(N48,$AH$8:$CO$31,50))</f>
        <v>-</v>
      </c>
      <c r="O49" s="22"/>
      <c r="P49" s="65"/>
      <c r="Q49" s="22">
        <f>SUM(E49:P49)</f>
        <v>0</v>
      </c>
      <c r="R49" s="9"/>
      <c r="S49" s="5"/>
      <c r="T49" s="5"/>
      <c r="U49" s="5"/>
      <c r="V49" s="5"/>
      <c r="W49" s="23">
        <f t="shared" si="14"/>
        <v>0</v>
      </c>
      <c r="X49" s="23">
        <f>Q49+R49+S49+W49</f>
        <v>0</v>
      </c>
      <c r="Y49" s="25">
        <f>RANK($X49,$X$15:$X$65,0)</f>
        <v>1</v>
      </c>
      <c r="Z49" s="21" t="str">
        <f>IF($X49&gt;$AC$26,"BLUE",(IF($X49&gt;$AD$26,"RED",(IF($X49&gt;0,"WHITE","")))))</f>
        <v/>
      </c>
      <c r="AA49" s="88">
        <f>A48</f>
        <v>0</v>
      </c>
      <c r="AB49" s="6"/>
      <c r="AC49" s="6"/>
      <c r="AD49" s="6"/>
      <c r="AE49" s="6"/>
      <c r="AF49" s="7"/>
      <c r="AG49" s="6"/>
      <c r="AH49" s="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0" t="e">
        <f>($AI$3*10)+$AK$3</f>
        <v>#VALUE!</v>
      </c>
      <c r="AT49" s="2">
        <v>0</v>
      </c>
      <c r="AU49" s="2">
        <v>2314</v>
      </c>
      <c r="AV49" s="10" t="e">
        <f t="shared" ca="1" si="16"/>
        <v>#N/A</v>
      </c>
      <c r="AW49" s="11"/>
      <c r="AX49" s="10" t="e">
        <f>($AI$3*10)+$AK$3</f>
        <v>#VALUE!</v>
      </c>
      <c r="AY49" s="2">
        <v>0</v>
      </c>
      <c r="AZ49" s="2">
        <v>2314</v>
      </c>
      <c r="BA49" s="10" t="e">
        <f t="shared" ca="1" si="17"/>
        <v>#N/A</v>
      </c>
      <c r="BB49" s="11"/>
      <c r="BC49" s="10" t="e">
        <f>($AI$3*10)+$AK$3</f>
        <v>#VALUE!</v>
      </c>
      <c r="BD49" s="2">
        <v>0</v>
      </c>
      <c r="BE49" s="2">
        <v>2314</v>
      </c>
      <c r="BF49" s="10" t="e">
        <f t="shared" ca="1" si="18"/>
        <v>#N/A</v>
      </c>
      <c r="BG49" s="11"/>
      <c r="BH49" s="10" t="e">
        <f>($AI$3*10)+$AK$3</f>
        <v>#VALUE!</v>
      </c>
      <c r="BI49" s="2">
        <v>0</v>
      </c>
      <c r="BJ49" s="2">
        <v>2314</v>
      </c>
      <c r="BK49" s="10" t="e">
        <f t="shared" ca="1" si="19"/>
        <v>#N/A</v>
      </c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</row>
    <row r="50" spans="1:93" ht="14.25">
      <c r="A50" s="5"/>
      <c r="B50" s="5"/>
      <c r="C50" s="5"/>
      <c r="D50" s="3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62"/>
      <c r="P50" s="72"/>
      <c r="Q50" s="41" t="str">
        <f>IF(Q51&gt;0,"-",".")</f>
        <v>.</v>
      </c>
      <c r="R50" s="8"/>
      <c r="S50" s="8"/>
      <c r="T50" s="8"/>
      <c r="U50" s="24"/>
      <c r="V50" s="37"/>
      <c r="W50" s="23"/>
      <c r="X50" s="7"/>
      <c r="Y50" s="25"/>
      <c r="Z50" s="17"/>
      <c r="AA50" s="89"/>
      <c r="AB50" s="6"/>
      <c r="AC50" s="6"/>
      <c r="AD50" s="6"/>
      <c r="AE50" s="6"/>
      <c r="AF50" s="7"/>
      <c r="AG50" s="6"/>
      <c r="AH50" s="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0" t="e">
        <f>($AK$3*10)+$AL$3</f>
        <v>#VALUE!</v>
      </c>
      <c r="AT50" s="2">
        <v>0</v>
      </c>
      <c r="AU50" s="2">
        <v>2341</v>
      </c>
      <c r="AV50" s="10" t="e">
        <f t="shared" ca="1" si="16"/>
        <v>#N/A</v>
      </c>
      <c r="AW50" s="11"/>
      <c r="AX50" s="10" t="e">
        <f>($AK$3*10)+$AL$3</f>
        <v>#VALUE!</v>
      </c>
      <c r="AY50" s="2">
        <v>0</v>
      </c>
      <c r="AZ50" s="2">
        <v>2341</v>
      </c>
      <c r="BA50" s="10" t="e">
        <f t="shared" ca="1" si="17"/>
        <v>#N/A</v>
      </c>
      <c r="BB50" s="11"/>
      <c r="BC50" s="10" t="e">
        <f>($AK$3*10)+$AL$3</f>
        <v>#VALUE!</v>
      </c>
      <c r="BD50" s="2">
        <v>0</v>
      </c>
      <c r="BE50" s="2">
        <v>2341</v>
      </c>
      <c r="BF50" s="10" t="e">
        <f t="shared" ca="1" si="18"/>
        <v>#N/A</v>
      </c>
      <c r="BG50" s="11"/>
      <c r="BH50" s="10" t="e">
        <f>($AK$3*10)+$AL$3</f>
        <v>#VALUE!</v>
      </c>
      <c r="BI50" s="2">
        <v>0</v>
      </c>
      <c r="BJ50" s="2">
        <v>2341</v>
      </c>
      <c r="BK50" s="10" t="e">
        <f t="shared" ca="1" si="19"/>
        <v>#N/A</v>
      </c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</row>
    <row r="51" spans="1:93" ht="14.25">
      <c r="A51" s="78"/>
      <c r="B51" s="78"/>
      <c r="C51" s="78"/>
      <c r="D51" s="79"/>
      <c r="E51" s="97" t="str">
        <f>IF(ISBLANK(E50),"-",VLOOKUP(E50,$AH$8:$CO$31,5))</f>
        <v>-</v>
      </c>
      <c r="F51" s="97" t="str">
        <f>IF(ISBLANK(F50),"-",VLOOKUP(F50,$AH$8:$CO$31,10))</f>
        <v>-</v>
      </c>
      <c r="G51" s="97" t="str">
        <f>IF(ISBLANK(G50),"-",VLOOKUP(G50,$AH$8:$CO$31,15))</f>
        <v>-</v>
      </c>
      <c r="H51" s="97" t="str">
        <f>IF(ISBLANK(H50),"-",VLOOKUP(H50,$AH$8:$CO$31,20))</f>
        <v>-</v>
      </c>
      <c r="I51" s="97" t="str">
        <f>IF(ISBLANK(I50),"-",VLOOKUP(I50,$AH$8:$CO$31,25))</f>
        <v>-</v>
      </c>
      <c r="J51" s="97" t="str">
        <f>IF(ISBLANK(J50),"-",VLOOKUP(J50,$AH$8:$CO$31,30))</f>
        <v>-</v>
      </c>
      <c r="K51" s="97" t="str">
        <f>IF(ISBLANK(K50),"-",VLOOKUP(K50,$AH$8:$CO$31,35))</f>
        <v>-</v>
      </c>
      <c r="L51" s="97" t="str">
        <f>IF(ISBLANK(L50),"-",VLOOKUP(L50,$AH$8:$CO$31,40))</f>
        <v>-</v>
      </c>
      <c r="M51" s="97" t="str">
        <f>IF(ISBLANK(M50),"-",VLOOKUP(M50,$AH$8:$CO$31,45))</f>
        <v>-</v>
      </c>
      <c r="N51" s="97" t="str">
        <f>IF(ISBLANK(N50),"-",VLOOKUP(N50,$AH$8:$CO$31,50))</f>
        <v>-</v>
      </c>
      <c r="O51" s="22"/>
      <c r="P51" s="65"/>
      <c r="Q51" s="22">
        <f>SUM(E51:P51)</f>
        <v>0</v>
      </c>
      <c r="R51" s="9"/>
      <c r="S51" s="5"/>
      <c r="T51" s="5"/>
      <c r="U51" s="5"/>
      <c r="V51" s="5"/>
      <c r="W51" s="23">
        <f t="shared" si="14"/>
        <v>0</v>
      </c>
      <c r="X51" s="23">
        <f>Q51+R51+S51+W51</f>
        <v>0</v>
      </c>
      <c r="Y51" s="25">
        <f>RANK($X51,$X$15:$X$65,0)</f>
        <v>1</v>
      </c>
      <c r="Z51" s="21" t="str">
        <f>IF($X51&gt;$AC$26,"BLUE",(IF($X51&gt;$AD$26,"RED",(IF($X51&gt;0,"WHITE","")))))</f>
        <v/>
      </c>
      <c r="AA51" s="88">
        <f>A50</f>
        <v>0</v>
      </c>
      <c r="AB51" s="6"/>
      <c r="AC51" s="6"/>
      <c r="AD51" s="6"/>
      <c r="AE51" s="6"/>
      <c r="AF51" s="7"/>
      <c r="AG51" s="6"/>
      <c r="AH51" s="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0" t="e">
        <f>($AK$3*10)+$AJ$3</f>
        <v>#VALUE!</v>
      </c>
      <c r="AT51" s="10">
        <f>$AK$4</f>
        <v>0</v>
      </c>
      <c r="AU51" s="2">
        <v>2413</v>
      </c>
      <c r="AV51" s="10" t="e">
        <f t="shared" ca="1" si="16"/>
        <v>#N/A</v>
      </c>
      <c r="AW51" s="11"/>
      <c r="AX51" s="10" t="e">
        <f>($AK$3*10)+$AJ$3</f>
        <v>#VALUE!</v>
      </c>
      <c r="AY51" s="10">
        <f>$AK$4</f>
        <v>0</v>
      </c>
      <c r="AZ51" s="2">
        <v>2413</v>
      </c>
      <c r="BA51" s="10" t="e">
        <f t="shared" ca="1" si="17"/>
        <v>#N/A</v>
      </c>
      <c r="BB51" s="11"/>
      <c r="BC51" s="10" t="e">
        <f>($AK$3*10)+$AJ$3</f>
        <v>#VALUE!</v>
      </c>
      <c r="BD51" s="10">
        <f>$AK$4</f>
        <v>0</v>
      </c>
      <c r="BE51" s="2">
        <v>2413</v>
      </c>
      <c r="BF51" s="10" t="e">
        <f t="shared" ca="1" si="18"/>
        <v>#N/A</v>
      </c>
      <c r="BG51" s="11"/>
      <c r="BH51" s="10" t="e">
        <f>($AK$3*10)+$AJ$3</f>
        <v>#VALUE!</v>
      </c>
      <c r="BI51" s="10">
        <f>$AK$4</f>
        <v>0</v>
      </c>
      <c r="BJ51" s="2">
        <v>2413</v>
      </c>
      <c r="BK51" s="10" t="e">
        <f t="shared" ca="1" si="19"/>
        <v>#N/A</v>
      </c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</row>
    <row r="52" spans="1:93" ht="14.25">
      <c r="A52" s="5"/>
      <c r="B52" s="5"/>
      <c r="C52" s="5"/>
      <c r="D52" s="3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62"/>
      <c r="P52" s="72"/>
      <c r="Q52" s="41" t="str">
        <f>IF(Q53&gt;0,"-",".")</f>
        <v>.</v>
      </c>
      <c r="R52" s="8"/>
      <c r="S52" s="8"/>
      <c r="T52" s="8"/>
      <c r="U52" s="24"/>
      <c r="V52" s="37"/>
      <c r="W52" s="23"/>
      <c r="X52" s="7"/>
      <c r="Y52" s="25"/>
      <c r="Z52" s="17"/>
      <c r="AA52" s="89"/>
      <c r="AB52" s="6"/>
      <c r="AC52" s="6"/>
      <c r="AD52" s="6"/>
      <c r="AE52" s="6"/>
      <c r="AF52" s="7"/>
      <c r="AG52" s="6"/>
      <c r="AH52" s="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0" t="e">
        <f>($AK$3*10)+$AI$3</f>
        <v>#VALUE!</v>
      </c>
      <c r="AT52" s="10">
        <f>$AJ$4+$AK$4</f>
        <v>0</v>
      </c>
      <c r="AU52" s="2">
        <v>2431</v>
      </c>
      <c r="AV52" s="10" t="e">
        <f t="shared" ca="1" si="16"/>
        <v>#N/A</v>
      </c>
      <c r="AW52" s="11"/>
      <c r="AX52" s="10" t="e">
        <f>($AK$3*10)+$AI$3</f>
        <v>#VALUE!</v>
      </c>
      <c r="AY52" s="10">
        <f>$AJ$4+$AK$4</f>
        <v>0</v>
      </c>
      <c r="AZ52" s="2">
        <v>2431</v>
      </c>
      <c r="BA52" s="10" t="e">
        <f t="shared" ca="1" si="17"/>
        <v>#N/A</v>
      </c>
      <c r="BB52" s="11"/>
      <c r="BC52" s="10" t="e">
        <f>($AK$3*10)+$AI$3</f>
        <v>#VALUE!</v>
      </c>
      <c r="BD52" s="10">
        <f>$AJ$4+$AK$4</f>
        <v>0</v>
      </c>
      <c r="BE52" s="2">
        <v>2431</v>
      </c>
      <c r="BF52" s="10" t="e">
        <f t="shared" ca="1" si="18"/>
        <v>#N/A</v>
      </c>
      <c r="BG52" s="11"/>
      <c r="BH52" s="10" t="e">
        <f>($AK$3*10)+$AI$3</f>
        <v>#VALUE!</v>
      </c>
      <c r="BI52" s="10">
        <f>$AJ$4+$AK$4</f>
        <v>0</v>
      </c>
      <c r="BJ52" s="2">
        <v>2431</v>
      </c>
      <c r="BK52" s="10" t="e">
        <f t="shared" ca="1" si="19"/>
        <v>#N/A</v>
      </c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</row>
    <row r="53" spans="1:93" ht="14.25">
      <c r="A53" s="78"/>
      <c r="B53" s="78"/>
      <c r="C53" s="78"/>
      <c r="D53" s="79"/>
      <c r="E53" s="97" t="str">
        <f>IF(ISBLANK(E52),"-",VLOOKUP(E52,$AH$8:$CO$31,5))</f>
        <v>-</v>
      </c>
      <c r="F53" s="97" t="str">
        <f>IF(ISBLANK(F52),"-",VLOOKUP(F52,$AH$8:$CO$31,10))</f>
        <v>-</v>
      </c>
      <c r="G53" s="97" t="str">
        <f>IF(ISBLANK(G52),"-",VLOOKUP(G52,$AH$8:$CO$31,15))</f>
        <v>-</v>
      </c>
      <c r="H53" s="97" t="str">
        <f>IF(ISBLANK(H52),"-",VLOOKUP(H52,$AH$8:$CO$31,20))</f>
        <v>-</v>
      </c>
      <c r="I53" s="97" t="str">
        <f>IF(ISBLANK(I52),"-",VLOOKUP(I52,$AH$8:$CO$31,25))</f>
        <v>-</v>
      </c>
      <c r="J53" s="97" t="str">
        <f>IF(ISBLANK(J52),"-",VLOOKUP(J52,$AH$8:$CO$31,30))</f>
        <v>-</v>
      </c>
      <c r="K53" s="97" t="str">
        <f>IF(ISBLANK(K52),"-",VLOOKUP(K52,$AH$8:$CO$31,35))</f>
        <v>-</v>
      </c>
      <c r="L53" s="97" t="str">
        <f>IF(ISBLANK(L52),"-",VLOOKUP(L52,$AH$8:$CO$31,40))</f>
        <v>-</v>
      </c>
      <c r="M53" s="97" t="str">
        <f>IF(ISBLANK(M52),"-",VLOOKUP(M52,$AH$8:$CO$31,45))</f>
        <v>-</v>
      </c>
      <c r="N53" s="97" t="str">
        <f>IF(ISBLANK(N52),"-",VLOOKUP(N52,$AH$8:$CO$31,50))</f>
        <v>-</v>
      </c>
      <c r="O53" s="22"/>
      <c r="P53" s="65"/>
      <c r="Q53" s="22">
        <f>SUM(E53:P53)</f>
        <v>0</v>
      </c>
      <c r="R53" s="9"/>
      <c r="S53" s="5"/>
      <c r="T53" s="38"/>
      <c r="U53" s="5"/>
      <c r="V53" s="5"/>
      <c r="W53" s="23">
        <f t="shared" si="14"/>
        <v>0</v>
      </c>
      <c r="X53" s="23">
        <f>Q53+R53+S53+W53</f>
        <v>0</v>
      </c>
      <c r="Y53" s="25">
        <f>RANK($X53,$X$15:$X$65,0)</f>
        <v>1</v>
      </c>
      <c r="Z53" s="21" t="str">
        <f>IF($X53&gt;$AC$26,"BLUE",(IF($X53&gt;$AD$26,"RED",(IF($X53&gt;0,"WHITE","")))))</f>
        <v/>
      </c>
      <c r="AA53" s="88">
        <f>A52</f>
        <v>0</v>
      </c>
      <c r="AB53" s="6"/>
      <c r="AC53" s="6"/>
      <c r="AD53" s="6"/>
      <c r="AE53" s="6"/>
      <c r="AF53" s="7"/>
      <c r="AG53" s="6"/>
      <c r="AH53" s="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2"/>
      <c r="AT53" s="2"/>
      <c r="AU53" s="2">
        <v>3124</v>
      </c>
      <c r="AV53" s="10" t="e">
        <f t="shared" ca="1" si="16"/>
        <v>#N/A</v>
      </c>
      <c r="AW53" s="11"/>
      <c r="AX53" s="2"/>
      <c r="AY53" s="2"/>
      <c r="AZ53" s="2">
        <v>3124</v>
      </c>
      <c r="BA53" s="10" t="e">
        <f t="shared" ca="1" si="17"/>
        <v>#N/A</v>
      </c>
      <c r="BB53" s="11"/>
      <c r="BC53" s="2"/>
      <c r="BD53" s="2"/>
      <c r="BE53" s="2">
        <v>3124</v>
      </c>
      <c r="BF53" s="10" t="e">
        <f t="shared" ca="1" si="18"/>
        <v>#N/A</v>
      </c>
      <c r="BG53" s="11"/>
      <c r="BH53" s="2"/>
      <c r="BI53" s="2"/>
      <c r="BJ53" s="2">
        <v>3124</v>
      </c>
      <c r="BK53" s="10" t="e">
        <f t="shared" ca="1" si="19"/>
        <v>#N/A</v>
      </c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</row>
    <row r="54" spans="1:93" ht="14.25">
      <c r="A54" s="5"/>
      <c r="B54" s="5"/>
      <c r="C54" s="5"/>
      <c r="D54" s="3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62"/>
      <c r="P54" s="72"/>
      <c r="Q54" s="41" t="str">
        <f>IF(Q55&gt;0,"-",".")</f>
        <v>.</v>
      </c>
      <c r="R54" s="8"/>
      <c r="S54" s="8"/>
      <c r="T54" s="8"/>
      <c r="U54" s="24"/>
      <c r="V54" s="37"/>
      <c r="W54" s="23"/>
      <c r="X54" s="7"/>
      <c r="Y54" s="25"/>
      <c r="Z54" s="17"/>
      <c r="AA54" s="89"/>
      <c r="AB54" s="6"/>
      <c r="AC54" s="6"/>
      <c r="AD54" s="6"/>
      <c r="AE54" s="6"/>
      <c r="AF54" s="7"/>
      <c r="AG54" s="6"/>
      <c r="AH54" s="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"/>
      <c r="AT54" s="2"/>
      <c r="AU54" s="2">
        <v>3142</v>
      </c>
      <c r="AV54" s="10" t="e">
        <f t="shared" ca="1" si="16"/>
        <v>#N/A</v>
      </c>
      <c r="AW54" s="11"/>
      <c r="AX54" s="2"/>
      <c r="AY54" s="2"/>
      <c r="AZ54" s="2">
        <v>3142</v>
      </c>
      <c r="BA54" s="10" t="e">
        <f t="shared" ca="1" si="17"/>
        <v>#N/A</v>
      </c>
      <c r="BB54" s="11"/>
      <c r="BC54" s="2"/>
      <c r="BD54" s="2"/>
      <c r="BE54" s="2">
        <v>3142</v>
      </c>
      <c r="BF54" s="10" t="e">
        <f t="shared" ca="1" si="18"/>
        <v>#N/A</v>
      </c>
      <c r="BG54" s="11"/>
      <c r="BH54" s="2"/>
      <c r="BI54" s="2"/>
      <c r="BJ54" s="2">
        <v>3142</v>
      </c>
      <c r="BK54" s="10" t="e">
        <f t="shared" ca="1" si="19"/>
        <v>#N/A</v>
      </c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</row>
    <row r="55" spans="1:93" ht="14.25">
      <c r="A55" s="78"/>
      <c r="B55" s="78"/>
      <c r="C55" s="78"/>
      <c r="D55" s="79"/>
      <c r="E55" s="97" t="str">
        <f>IF(ISBLANK(E54),"-",VLOOKUP(E54,$AH$8:$CO$31,5))</f>
        <v>-</v>
      </c>
      <c r="F55" s="97" t="str">
        <f>IF(ISBLANK(F54),"-",VLOOKUP(F54,$AH$8:$CO$31,10))</f>
        <v>-</v>
      </c>
      <c r="G55" s="97" t="str">
        <f>IF(ISBLANK(G54),"-",VLOOKUP(G54,$AH$8:$CO$31,15))</f>
        <v>-</v>
      </c>
      <c r="H55" s="97" t="str">
        <f>IF(ISBLANK(H54),"-",VLOOKUP(H54,$AH$8:$CO$31,20))</f>
        <v>-</v>
      </c>
      <c r="I55" s="97" t="str">
        <f>IF(ISBLANK(I54),"-",VLOOKUP(I54,$AH$8:$CO$31,25))</f>
        <v>-</v>
      </c>
      <c r="J55" s="97" t="str">
        <f>IF(ISBLANK(J54),"-",VLOOKUP(J54,$AH$8:$CO$31,30))</f>
        <v>-</v>
      </c>
      <c r="K55" s="97" t="str">
        <f>IF(ISBLANK(K54),"-",VLOOKUP(K54,$AH$8:$CO$31,35))</f>
        <v>-</v>
      </c>
      <c r="L55" s="97" t="str">
        <f>IF(ISBLANK(L54),"-",VLOOKUP(L54,$AH$8:$CO$31,40))</f>
        <v>-</v>
      </c>
      <c r="M55" s="97" t="str">
        <f>IF(ISBLANK(M54),"-",VLOOKUP(M54,$AH$8:$CO$31,45))</f>
        <v>-</v>
      </c>
      <c r="N55" s="97" t="str">
        <f>IF(ISBLANK(N54),"-",VLOOKUP(N54,$AH$8:$CO$31,50))</f>
        <v>-</v>
      </c>
      <c r="O55" s="22"/>
      <c r="P55" s="65"/>
      <c r="Q55" s="22">
        <f>SUM(E55:P55)</f>
        <v>0</v>
      </c>
      <c r="R55" s="9"/>
      <c r="S55" s="5"/>
      <c r="T55" s="5"/>
      <c r="U55" s="5"/>
      <c r="V55" s="5"/>
      <c r="W55" s="23">
        <f t="shared" si="14"/>
        <v>0</v>
      </c>
      <c r="X55" s="23">
        <f>Q55+R55+S55+W55</f>
        <v>0</v>
      </c>
      <c r="Y55" s="25">
        <f>RANK($X55,$X$15:$X$65,0)</f>
        <v>1</v>
      </c>
      <c r="Z55" s="21" t="str">
        <f>IF($X55&gt;$AC$26,"BLUE",(IF($X55&gt;$AD$26,"RED",(IF($X55&gt;0,"WHITE","")))))</f>
        <v/>
      </c>
      <c r="AA55" s="88">
        <f>A54</f>
        <v>0</v>
      </c>
      <c r="AB55" s="2"/>
      <c r="AC55" s="2"/>
      <c r="AD55" s="2"/>
      <c r="AE55" s="2"/>
      <c r="AF55" s="7"/>
      <c r="AG55" s="2"/>
      <c r="AH55" s="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3" t="s">
        <v>23</v>
      </c>
      <c r="AT55" s="10">
        <f>50-(AT41+AT42+AT43)</f>
        <v>50</v>
      </c>
      <c r="AU55" s="2">
        <v>3214</v>
      </c>
      <c r="AV55" s="10" t="e">
        <f t="shared" ca="1" si="16"/>
        <v>#N/A</v>
      </c>
      <c r="AW55" s="11"/>
      <c r="AX55" s="3" t="s">
        <v>23</v>
      </c>
      <c r="AY55" s="10">
        <f>50-(AY41+AY42+AY43)</f>
        <v>50</v>
      </c>
      <c r="AZ55" s="2">
        <v>3214</v>
      </c>
      <c r="BA55" s="10" t="e">
        <f t="shared" ca="1" si="17"/>
        <v>#N/A</v>
      </c>
      <c r="BB55" s="11"/>
      <c r="BC55" s="3" t="s">
        <v>23</v>
      </c>
      <c r="BD55" s="10">
        <f>50-(BD41+BD42+BD43)</f>
        <v>50</v>
      </c>
      <c r="BE55" s="2">
        <v>3214</v>
      </c>
      <c r="BF55" s="10" t="e">
        <f t="shared" ca="1" si="18"/>
        <v>#N/A</v>
      </c>
      <c r="BG55" s="11"/>
      <c r="BH55" s="3" t="s">
        <v>23</v>
      </c>
      <c r="BI55" s="10">
        <f>50-(BI41+BI42+BI43)</f>
        <v>50</v>
      </c>
      <c r="BJ55" s="2">
        <v>3214</v>
      </c>
      <c r="BK55" s="10" t="e">
        <f t="shared" ca="1" si="19"/>
        <v>#N/A</v>
      </c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</row>
    <row r="56" spans="1:93" ht="14.25">
      <c r="A56" s="5"/>
      <c r="B56" s="5"/>
      <c r="C56" s="5"/>
      <c r="D56" s="3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62"/>
      <c r="P56" s="72"/>
      <c r="Q56" s="41" t="str">
        <f>IF(Q57&gt;0,"-",".")</f>
        <v>.</v>
      </c>
      <c r="R56" s="8"/>
      <c r="S56" s="8"/>
      <c r="T56" s="8"/>
      <c r="U56" s="24"/>
      <c r="V56" s="37"/>
      <c r="W56" s="23"/>
      <c r="X56" s="7"/>
      <c r="Y56" s="25"/>
      <c r="Z56" s="17"/>
      <c r="AA56" s="89"/>
      <c r="AB56" s="2"/>
      <c r="AC56" s="2"/>
      <c r="AD56" s="2"/>
      <c r="AE56" s="2"/>
      <c r="AF56" s="7"/>
      <c r="AG56" s="2"/>
      <c r="AH56" s="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2"/>
      <c r="AT56" s="10">
        <f>50-(AT44+AT45+AT46)</f>
        <v>50</v>
      </c>
      <c r="AU56" s="2">
        <v>3241</v>
      </c>
      <c r="AV56" s="10" t="e">
        <f t="shared" ca="1" si="16"/>
        <v>#N/A</v>
      </c>
      <c r="AW56" s="11"/>
      <c r="AX56" s="2"/>
      <c r="AY56" s="10">
        <f>50-(AY44+AY45+AY46)</f>
        <v>50</v>
      </c>
      <c r="AZ56" s="2">
        <v>3241</v>
      </c>
      <c r="BA56" s="10" t="e">
        <f t="shared" ca="1" si="17"/>
        <v>#N/A</v>
      </c>
      <c r="BB56" s="11"/>
      <c r="BC56" s="2"/>
      <c r="BD56" s="10">
        <f>50-(BD44+BD45+BD46)</f>
        <v>50</v>
      </c>
      <c r="BE56" s="2">
        <v>3241</v>
      </c>
      <c r="BF56" s="10" t="e">
        <f t="shared" ca="1" si="18"/>
        <v>#N/A</v>
      </c>
      <c r="BG56" s="11"/>
      <c r="BH56" s="2"/>
      <c r="BI56" s="10">
        <f>50-(BI44+BI45+BI46)</f>
        <v>50</v>
      </c>
      <c r="BJ56" s="2">
        <v>3241</v>
      </c>
      <c r="BK56" s="10" t="e">
        <f t="shared" ca="1" si="19"/>
        <v>#N/A</v>
      </c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</row>
    <row r="57" spans="1:93" ht="14.25">
      <c r="A57" s="78"/>
      <c r="B57" s="78"/>
      <c r="C57" s="78"/>
      <c r="D57" s="79"/>
      <c r="E57" s="97" t="str">
        <f>IF(ISBLANK(E56),"-",VLOOKUP(E56,$AH$8:$CO$31,5))</f>
        <v>-</v>
      </c>
      <c r="F57" s="97" t="str">
        <f>IF(ISBLANK(F56),"-",VLOOKUP(F56,$AH$8:$CO$31,10))</f>
        <v>-</v>
      </c>
      <c r="G57" s="97" t="str">
        <f>IF(ISBLANK(G56),"-",VLOOKUP(G56,$AH$8:$CO$31,15))</f>
        <v>-</v>
      </c>
      <c r="H57" s="97" t="str">
        <f>IF(ISBLANK(H56),"-",VLOOKUP(H56,$AH$8:$CO$31,20))</f>
        <v>-</v>
      </c>
      <c r="I57" s="97" t="str">
        <f>IF(ISBLANK(I56),"-",VLOOKUP(I56,$AH$8:$CO$31,25))</f>
        <v>-</v>
      </c>
      <c r="J57" s="97" t="str">
        <f>IF(ISBLANK(J56),"-",VLOOKUP(J56,$AH$8:$CO$31,30))</f>
        <v>-</v>
      </c>
      <c r="K57" s="97" t="str">
        <f>IF(ISBLANK(K56),"-",VLOOKUP(K56,$AH$8:$CO$31,35))</f>
        <v>-</v>
      </c>
      <c r="L57" s="97" t="str">
        <f>IF(ISBLANK(L56),"-",VLOOKUP(L56,$AH$8:$CO$31,40))</f>
        <v>-</v>
      </c>
      <c r="M57" s="97" t="str">
        <f>IF(ISBLANK(M56),"-",VLOOKUP(M56,$AH$8:$CO$31,45))</f>
        <v>-</v>
      </c>
      <c r="N57" s="97" t="str">
        <f>IF(ISBLANK(N56),"-",VLOOKUP(N56,$AH$8:$CO$31,50))</f>
        <v>-</v>
      </c>
      <c r="O57" s="22"/>
      <c r="P57" s="65"/>
      <c r="Q57" s="22">
        <f>SUM(E57:P57)</f>
        <v>0</v>
      </c>
      <c r="R57" s="9"/>
      <c r="S57" s="5"/>
      <c r="T57" s="5"/>
      <c r="U57" s="5"/>
      <c r="V57" s="5"/>
      <c r="W57" s="23">
        <f t="shared" si="14"/>
        <v>0</v>
      </c>
      <c r="X57" s="23">
        <f>Q57+R57+S57+W57</f>
        <v>0</v>
      </c>
      <c r="Y57" s="25">
        <f>RANK($X57,$X$15:$X$65,0)</f>
        <v>1</v>
      </c>
      <c r="Z57" s="21" t="str">
        <f>IF($X57&gt;$AC$26,"BLUE",(IF($X57&gt;$AD$26,"RED",(IF($X57&gt;0,"WHITE","")))))</f>
        <v/>
      </c>
      <c r="AA57" s="88">
        <f>A56</f>
        <v>0</v>
      </c>
      <c r="AB57" s="2"/>
      <c r="AC57" s="2"/>
      <c r="AD57" s="2"/>
      <c r="AE57" s="2"/>
      <c r="AF57" s="7"/>
      <c r="AG57" s="2"/>
      <c r="AH57" s="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2"/>
      <c r="AT57" s="10">
        <f>50-(AT47+AT48+AT49)</f>
        <v>50</v>
      </c>
      <c r="AU57" s="2">
        <v>3412</v>
      </c>
      <c r="AV57" s="10" t="e">
        <f t="shared" ca="1" si="16"/>
        <v>#N/A</v>
      </c>
      <c r="AW57" s="11"/>
      <c r="AX57" s="2"/>
      <c r="AY57" s="10">
        <f>50-(AY47+AY48+AY49)</f>
        <v>50</v>
      </c>
      <c r="AZ57" s="2">
        <v>3412</v>
      </c>
      <c r="BA57" s="10" t="e">
        <f t="shared" ca="1" si="17"/>
        <v>#N/A</v>
      </c>
      <c r="BB57" s="11"/>
      <c r="BC57" s="2"/>
      <c r="BD57" s="10">
        <f>50-(BD47+BD48+BD49)</f>
        <v>50</v>
      </c>
      <c r="BE57" s="2">
        <v>3412</v>
      </c>
      <c r="BF57" s="10" t="e">
        <f t="shared" ca="1" si="18"/>
        <v>#N/A</v>
      </c>
      <c r="BG57" s="11"/>
      <c r="BH57" s="2"/>
      <c r="BI57" s="10">
        <f>50-(BI47+BI48+BI49)</f>
        <v>50</v>
      </c>
      <c r="BJ57" s="2">
        <v>3412</v>
      </c>
      <c r="BK57" s="10" t="e">
        <f t="shared" ca="1" si="19"/>
        <v>#N/A</v>
      </c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</row>
    <row r="58" spans="1:93" ht="14.25">
      <c r="A58" s="5"/>
      <c r="B58" s="5"/>
      <c r="C58" s="5"/>
      <c r="D58" s="3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62"/>
      <c r="P58" s="72"/>
      <c r="Q58" s="41" t="str">
        <f>IF(Q59&gt;0,"-",".")</f>
        <v>.</v>
      </c>
      <c r="R58" s="8"/>
      <c r="S58" s="8"/>
      <c r="T58" s="8"/>
      <c r="U58" s="24"/>
      <c r="V58" s="37"/>
      <c r="W58" s="7"/>
      <c r="X58" s="7"/>
      <c r="Y58" s="25"/>
      <c r="Z58" s="17"/>
      <c r="AA58" s="89"/>
      <c r="AB58" s="2"/>
      <c r="AC58" s="2"/>
      <c r="AD58" s="2"/>
      <c r="AE58" s="2"/>
      <c r="AF58" s="7"/>
      <c r="AG58" s="2"/>
      <c r="AH58" s="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2"/>
      <c r="AT58" s="10">
        <f>50-(AT50+AT51+AT52)</f>
        <v>50</v>
      </c>
      <c r="AU58" s="2">
        <v>3421</v>
      </c>
      <c r="AV58" s="10" t="e">
        <f t="shared" ca="1" si="16"/>
        <v>#N/A</v>
      </c>
      <c r="AW58" s="11"/>
      <c r="AX58" s="2"/>
      <c r="AY58" s="10">
        <f>50-(AY50+AY51+AY52)</f>
        <v>50</v>
      </c>
      <c r="AZ58" s="2">
        <v>3421</v>
      </c>
      <c r="BA58" s="10" t="e">
        <f t="shared" ca="1" si="17"/>
        <v>#N/A</v>
      </c>
      <c r="BB58" s="11"/>
      <c r="BC58" s="2"/>
      <c r="BD58" s="10">
        <f>50-(BD50+BD51+BD52)</f>
        <v>50</v>
      </c>
      <c r="BE58" s="2">
        <v>3421</v>
      </c>
      <c r="BF58" s="10" t="e">
        <f t="shared" ca="1" si="18"/>
        <v>#N/A</v>
      </c>
      <c r="BG58" s="11"/>
      <c r="BH58" s="2"/>
      <c r="BI58" s="10">
        <f>50-(BI50+BI51+BI52)</f>
        <v>50</v>
      </c>
      <c r="BJ58" s="2">
        <v>3421</v>
      </c>
      <c r="BK58" s="10" t="e">
        <f t="shared" ca="1" si="19"/>
        <v>#N/A</v>
      </c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</row>
    <row r="59" spans="1:93" ht="14.25">
      <c r="A59" s="78"/>
      <c r="B59" s="78"/>
      <c r="C59" s="78"/>
      <c r="D59" s="79"/>
      <c r="E59" s="97" t="str">
        <f>IF(ISBLANK(E58),"-",VLOOKUP(E58,$AH$8:$CO$31,5))</f>
        <v>-</v>
      </c>
      <c r="F59" s="97" t="str">
        <f>IF(ISBLANK(F58),"-",VLOOKUP(F58,$AH$8:$CO$31,10))</f>
        <v>-</v>
      </c>
      <c r="G59" s="97" t="str">
        <f>IF(ISBLANK(G58),"-",VLOOKUP(G58,$AH$8:$CO$31,15))</f>
        <v>-</v>
      </c>
      <c r="H59" s="97" t="str">
        <f>IF(ISBLANK(H58),"-",VLOOKUP(H58,$AH$8:$CO$31,20))</f>
        <v>-</v>
      </c>
      <c r="I59" s="97" t="str">
        <f>IF(ISBLANK(I58),"-",VLOOKUP(I58,$AH$8:$CO$31,25))</f>
        <v>-</v>
      </c>
      <c r="J59" s="97" t="str">
        <f>IF(ISBLANK(J58),"-",VLOOKUP(J58,$AH$8:$CO$31,30))</f>
        <v>-</v>
      </c>
      <c r="K59" s="97" t="str">
        <f>IF(ISBLANK(K58),"-",VLOOKUP(K58,$AH$8:$CO$31,35))</f>
        <v>-</v>
      </c>
      <c r="L59" s="97" t="str">
        <f>IF(ISBLANK(L58),"-",VLOOKUP(L58,$AH$8:$CO$31,40))</f>
        <v>-</v>
      </c>
      <c r="M59" s="97" t="str">
        <f>IF(ISBLANK(M58),"-",VLOOKUP(M58,$AH$8:$CO$31,45))</f>
        <v>-</v>
      </c>
      <c r="N59" s="97" t="str">
        <f>IF(ISBLANK(N58),"-",VLOOKUP(N58,$AH$8:$CO$31,50))</f>
        <v>-</v>
      </c>
      <c r="O59" s="22"/>
      <c r="P59" s="65"/>
      <c r="Q59" s="22">
        <f>SUM(E59:P59)</f>
        <v>0</v>
      </c>
      <c r="R59" s="9"/>
      <c r="S59" s="5"/>
      <c r="T59" s="38"/>
      <c r="U59" s="5"/>
      <c r="V59" s="5"/>
      <c r="W59" s="23">
        <f>SUM(S59:V59)</f>
        <v>0</v>
      </c>
      <c r="X59" s="23">
        <f>Q59+R59+S59+W59</f>
        <v>0</v>
      </c>
      <c r="Y59" s="25">
        <f>RANK($X59,$X$15:$X$65,0)</f>
        <v>1</v>
      </c>
      <c r="Z59" s="21" t="str">
        <f>IF($X59&gt;$AC$26,"BLUE",(IF($X59&gt;$AD$26,"RED",(IF($X59&gt;0,"WHITE","")))))</f>
        <v/>
      </c>
      <c r="AA59" s="88">
        <f>A58</f>
        <v>0</v>
      </c>
      <c r="AB59" s="2"/>
      <c r="AC59" s="2"/>
      <c r="AD59" s="2"/>
      <c r="AE59" s="2"/>
      <c r="AF59" s="7"/>
      <c r="AG59" s="2"/>
      <c r="AH59" s="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2"/>
      <c r="AT59" s="2"/>
      <c r="AU59" s="2">
        <v>4123</v>
      </c>
      <c r="AV59" s="10" t="e">
        <f t="shared" ca="1" si="16"/>
        <v>#N/A</v>
      </c>
      <c r="AW59" s="11"/>
      <c r="AX59" s="2"/>
      <c r="AY59" s="2"/>
      <c r="AZ59" s="2">
        <v>4123</v>
      </c>
      <c r="BA59" s="10" t="e">
        <f t="shared" ca="1" si="17"/>
        <v>#N/A</v>
      </c>
      <c r="BB59" s="11"/>
      <c r="BC59" s="2"/>
      <c r="BD59" s="2"/>
      <c r="BE59" s="2">
        <v>4123</v>
      </c>
      <c r="BF59" s="10" t="e">
        <f t="shared" ca="1" si="18"/>
        <v>#N/A</v>
      </c>
      <c r="BG59" s="11"/>
      <c r="BH59" s="2"/>
      <c r="BI59" s="2"/>
      <c r="BJ59" s="2">
        <v>4123</v>
      </c>
      <c r="BK59" s="10" t="e">
        <f t="shared" ca="1" si="19"/>
        <v>#N/A</v>
      </c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</row>
    <row r="60" spans="1:93" ht="14.25">
      <c r="A60" s="5"/>
      <c r="B60" s="5"/>
      <c r="C60" s="5"/>
      <c r="D60" s="3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62"/>
      <c r="P60" s="72"/>
      <c r="Q60" s="41" t="str">
        <f>IF(Q61&gt;0,"-",".")</f>
        <v>.</v>
      </c>
      <c r="R60" s="8"/>
      <c r="S60" s="8"/>
      <c r="T60" s="8"/>
      <c r="U60" s="24"/>
      <c r="V60" s="37"/>
      <c r="W60" s="7"/>
      <c r="X60" s="7"/>
      <c r="Y60" s="25"/>
      <c r="Z60" s="17"/>
      <c r="AA60" s="89"/>
      <c r="AB60" s="2"/>
      <c r="AC60" s="2"/>
      <c r="AD60" s="2"/>
      <c r="AE60" s="2"/>
      <c r="AF60" s="7"/>
      <c r="AG60" s="2"/>
      <c r="AH60" s="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2"/>
      <c r="AT60" s="2"/>
      <c r="AU60" s="2">
        <v>4132</v>
      </c>
      <c r="AV60" s="10" t="e">
        <f t="shared" ca="1" si="16"/>
        <v>#N/A</v>
      </c>
      <c r="AW60" s="11"/>
      <c r="AX60" s="2"/>
      <c r="AY60" s="2"/>
      <c r="AZ60" s="2">
        <v>4132</v>
      </c>
      <c r="BA60" s="10" t="e">
        <f t="shared" ca="1" si="17"/>
        <v>#N/A</v>
      </c>
      <c r="BB60" s="11"/>
      <c r="BC60" s="2"/>
      <c r="BD60" s="2"/>
      <c r="BE60" s="2">
        <v>4132</v>
      </c>
      <c r="BF60" s="10" t="e">
        <f t="shared" ca="1" si="18"/>
        <v>#N/A</v>
      </c>
      <c r="BG60" s="11"/>
      <c r="BH60" s="2"/>
      <c r="BI60" s="2"/>
      <c r="BJ60" s="2">
        <v>4132</v>
      </c>
      <c r="BK60" s="10" t="e">
        <f t="shared" ca="1" si="19"/>
        <v>#N/A</v>
      </c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</row>
    <row r="61" spans="1:93" ht="14.25">
      <c r="A61" s="78"/>
      <c r="B61" s="78"/>
      <c r="C61" s="78"/>
      <c r="D61" s="79"/>
      <c r="E61" s="97" t="str">
        <f>IF(ISBLANK(E60),"-",VLOOKUP(E60,$AH$8:$CO$31,5))</f>
        <v>-</v>
      </c>
      <c r="F61" s="97" t="str">
        <f>IF(ISBLANK(F60),"-",VLOOKUP(F60,$AH$8:$CO$31,10))</f>
        <v>-</v>
      </c>
      <c r="G61" s="97" t="str">
        <f>IF(ISBLANK(G60),"-",VLOOKUP(G60,$AH$8:$CO$31,15))</f>
        <v>-</v>
      </c>
      <c r="H61" s="97" t="str">
        <f>IF(ISBLANK(H60),"-",VLOOKUP(H60,$AH$8:$CO$31,20))</f>
        <v>-</v>
      </c>
      <c r="I61" s="97" t="str">
        <f>IF(ISBLANK(I60),"-",VLOOKUP(I60,$AH$8:$CO$31,25))</f>
        <v>-</v>
      </c>
      <c r="J61" s="97" t="str">
        <f>IF(ISBLANK(J60),"-",VLOOKUP(J60,$AH$8:$CO$31,30))</f>
        <v>-</v>
      </c>
      <c r="K61" s="97" t="str">
        <f>IF(ISBLANK(K60),"-",VLOOKUP(K60,$AH$8:$CO$31,35))</f>
        <v>-</v>
      </c>
      <c r="L61" s="97" t="str">
        <f>IF(ISBLANK(L60),"-",VLOOKUP(L60,$AH$8:$CO$31,40))</f>
        <v>-</v>
      </c>
      <c r="M61" s="97" t="str">
        <f>IF(ISBLANK(M60),"-",VLOOKUP(M60,$AH$8:$CO$31,45))</f>
        <v>-</v>
      </c>
      <c r="N61" s="97" t="str">
        <f>IF(ISBLANK(N60),"-",VLOOKUP(N60,$AH$8:$CO$31,50))</f>
        <v>-</v>
      </c>
      <c r="O61" s="22"/>
      <c r="P61" s="65"/>
      <c r="Q61" s="22">
        <f>SUM(E61:P61)</f>
        <v>0</v>
      </c>
      <c r="R61" s="9"/>
      <c r="S61" s="5"/>
      <c r="T61" s="38"/>
      <c r="U61" s="5"/>
      <c r="V61" s="5"/>
      <c r="W61" s="23">
        <f>SUM(S61:V61)</f>
        <v>0</v>
      </c>
      <c r="X61" s="23">
        <f>Q61+R61+S61+W61</f>
        <v>0</v>
      </c>
      <c r="Y61" s="25">
        <f>RANK($X61,$X$15:$X$65,0)</f>
        <v>1</v>
      </c>
      <c r="Z61" s="21" t="str">
        <f>IF($X61&gt;$AC$26,"BLUE",(IF($X61&gt;$AD$26,"RED",(IF($X61&gt;0,"WHITE","")))))</f>
        <v/>
      </c>
      <c r="AA61" s="88">
        <f>A60</f>
        <v>0</v>
      </c>
      <c r="AB61" s="2"/>
      <c r="AC61" s="2"/>
      <c r="AD61" s="2"/>
      <c r="AE61" s="2"/>
      <c r="AF61" s="2"/>
      <c r="AG61" s="2"/>
      <c r="AH61" s="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2"/>
      <c r="AT61" s="2"/>
      <c r="AU61" s="2">
        <v>4213</v>
      </c>
      <c r="AV61" s="10" t="e">
        <f t="shared" ca="1" si="16"/>
        <v>#N/A</v>
      </c>
      <c r="AW61" s="11"/>
      <c r="AX61" s="2"/>
      <c r="AY61" s="2"/>
      <c r="AZ61" s="2">
        <v>4213</v>
      </c>
      <c r="BA61" s="10" t="e">
        <f t="shared" ca="1" si="17"/>
        <v>#N/A</v>
      </c>
      <c r="BB61" s="11"/>
      <c r="BC61" s="2"/>
      <c r="BD61" s="2"/>
      <c r="BE61" s="2">
        <v>4213</v>
      </c>
      <c r="BF61" s="10" t="e">
        <f t="shared" ca="1" si="18"/>
        <v>#N/A</v>
      </c>
      <c r="BG61" s="11"/>
      <c r="BH61" s="2"/>
      <c r="BI61" s="2"/>
      <c r="BJ61" s="2">
        <v>4213</v>
      </c>
      <c r="BK61" s="10" t="e">
        <f t="shared" ca="1" si="19"/>
        <v>#N/A</v>
      </c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1:93" ht="14.25">
      <c r="A62" s="5"/>
      <c r="B62" s="5"/>
      <c r="C62" s="5"/>
      <c r="D62" s="3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62"/>
      <c r="P62" s="72"/>
      <c r="Q62" s="41" t="str">
        <f>IF(Q63&gt;0,"-",".")</f>
        <v>.</v>
      </c>
      <c r="R62" s="8"/>
      <c r="S62" s="8"/>
      <c r="T62" s="8"/>
      <c r="U62" s="24"/>
      <c r="V62" s="37"/>
      <c r="W62" s="7"/>
      <c r="X62" s="7"/>
      <c r="Y62" s="25"/>
      <c r="Z62" s="17"/>
      <c r="AA62" s="89"/>
      <c r="AB62" s="2"/>
      <c r="AC62" s="2"/>
      <c r="AD62" s="2"/>
      <c r="AE62" s="2"/>
      <c r="AF62" s="2"/>
      <c r="AG62" s="2"/>
      <c r="AH62" s="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2"/>
      <c r="AT62" s="2"/>
      <c r="AU62" s="2">
        <v>4231</v>
      </c>
      <c r="AV62" s="10" t="e">
        <f t="shared" ca="1" si="16"/>
        <v>#N/A</v>
      </c>
      <c r="AW62" s="11"/>
      <c r="AX62" s="2"/>
      <c r="AY62" s="2"/>
      <c r="AZ62" s="2">
        <v>4231</v>
      </c>
      <c r="BA62" s="10" t="e">
        <f t="shared" ca="1" si="17"/>
        <v>#N/A</v>
      </c>
      <c r="BB62" s="11"/>
      <c r="BC62" s="2"/>
      <c r="BD62" s="2"/>
      <c r="BE62" s="2">
        <v>4231</v>
      </c>
      <c r="BF62" s="10" t="e">
        <f t="shared" ca="1" si="18"/>
        <v>#N/A</v>
      </c>
      <c r="BG62" s="11"/>
      <c r="BH62" s="2"/>
      <c r="BI62" s="2"/>
      <c r="BJ62" s="2">
        <v>4231</v>
      </c>
      <c r="BK62" s="10" t="e">
        <f t="shared" ca="1" si="19"/>
        <v>#N/A</v>
      </c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1:93" ht="14.25">
      <c r="A63" s="78"/>
      <c r="B63" s="78"/>
      <c r="C63" s="78"/>
      <c r="D63" s="79"/>
      <c r="E63" s="97" t="str">
        <f>IF(ISBLANK(E62),"-",VLOOKUP(E62,$AH$8:$CO$31,5))</f>
        <v>-</v>
      </c>
      <c r="F63" s="97" t="str">
        <f>IF(ISBLANK(F62),"-",VLOOKUP(F62,$AH$8:$CO$31,10))</f>
        <v>-</v>
      </c>
      <c r="G63" s="97" t="str">
        <f>IF(ISBLANK(G62),"-",VLOOKUP(G62,$AH$8:$CO$31,15))</f>
        <v>-</v>
      </c>
      <c r="H63" s="97" t="str">
        <f>IF(ISBLANK(H62),"-",VLOOKUP(H62,$AH$8:$CO$31,20))</f>
        <v>-</v>
      </c>
      <c r="I63" s="97" t="str">
        <f>IF(ISBLANK(I62),"-",VLOOKUP(I62,$AH$8:$CO$31,25))</f>
        <v>-</v>
      </c>
      <c r="J63" s="97" t="str">
        <f>IF(ISBLANK(J62),"-",VLOOKUP(J62,$AH$8:$CO$31,30))</f>
        <v>-</v>
      </c>
      <c r="K63" s="97" t="str">
        <f>IF(ISBLANK(K62),"-",VLOOKUP(K62,$AH$8:$CO$31,35))</f>
        <v>-</v>
      </c>
      <c r="L63" s="97" t="str">
        <f>IF(ISBLANK(L62),"-",VLOOKUP(L62,$AH$8:$CO$31,40))</f>
        <v>-</v>
      </c>
      <c r="M63" s="97" t="str">
        <f>IF(ISBLANK(M62),"-",VLOOKUP(M62,$AH$8:$CO$31,45))</f>
        <v>-</v>
      </c>
      <c r="N63" s="97" t="str">
        <f>IF(ISBLANK(N62),"-",VLOOKUP(N62,$AH$8:$CO$31,50))</f>
        <v>-</v>
      </c>
      <c r="O63" s="22"/>
      <c r="P63" s="65"/>
      <c r="Q63" s="22">
        <f>SUM(E63:P63)</f>
        <v>0</v>
      </c>
      <c r="R63" s="9"/>
      <c r="S63" s="5"/>
      <c r="T63" s="5"/>
      <c r="U63" s="5"/>
      <c r="V63" s="5"/>
      <c r="W63" s="23">
        <f>SUM(S63:V63)</f>
        <v>0</v>
      </c>
      <c r="X63" s="23">
        <f>Q63+R63+S63+W63</f>
        <v>0</v>
      </c>
      <c r="Y63" s="25">
        <f>RANK($X63,$X$15:$X$65,0)</f>
        <v>1</v>
      </c>
      <c r="Z63" s="21" t="str">
        <f>IF($X63&gt;$AC$26,"BLUE",(IF($X63&gt;$AD$26,"RED",(IF($X63&gt;0,"WHITE","")))))</f>
        <v/>
      </c>
      <c r="AA63" s="88">
        <f>A62</f>
        <v>0</v>
      </c>
      <c r="AB63" s="2"/>
      <c r="AC63" s="2"/>
      <c r="AD63" s="2"/>
      <c r="AE63" s="2"/>
      <c r="AF63" s="2"/>
      <c r="AG63" s="2"/>
      <c r="AH63" s="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2"/>
      <c r="AT63" s="2"/>
      <c r="AU63" s="2">
        <v>4312</v>
      </c>
      <c r="AV63" s="10" t="e">
        <f t="shared" ca="1" si="16"/>
        <v>#N/A</v>
      </c>
      <c r="AW63" s="11"/>
      <c r="AX63" s="2"/>
      <c r="AY63" s="2"/>
      <c r="AZ63" s="2">
        <v>4312</v>
      </c>
      <c r="BA63" s="10" t="e">
        <f t="shared" ca="1" si="17"/>
        <v>#N/A</v>
      </c>
      <c r="BB63" s="11"/>
      <c r="BC63" s="2"/>
      <c r="BD63" s="2"/>
      <c r="BE63" s="2">
        <v>4312</v>
      </c>
      <c r="BF63" s="10" t="e">
        <f t="shared" ca="1" si="18"/>
        <v>#N/A</v>
      </c>
      <c r="BG63" s="11"/>
      <c r="BH63" s="2"/>
      <c r="BI63" s="2"/>
      <c r="BJ63" s="2">
        <v>4312</v>
      </c>
      <c r="BK63" s="10" t="e">
        <f t="shared" ca="1" si="19"/>
        <v>#N/A</v>
      </c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1:93" ht="14.25">
      <c r="A64" s="5"/>
      <c r="B64" s="5"/>
      <c r="C64" s="5"/>
      <c r="D64" s="3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62"/>
      <c r="P64" s="72"/>
      <c r="Q64" s="41" t="str">
        <f>IF(Q65&gt;0,"-",".")</f>
        <v>.</v>
      </c>
      <c r="R64" s="8"/>
      <c r="S64" s="8"/>
      <c r="T64" s="8"/>
      <c r="U64" s="24"/>
      <c r="V64" s="37"/>
      <c r="W64" s="7"/>
      <c r="X64" s="7"/>
      <c r="Y64" s="25"/>
      <c r="Z64" s="17"/>
      <c r="AA64" s="89"/>
      <c r="AB64" s="2"/>
      <c r="AC64" s="2"/>
      <c r="AD64" s="2"/>
      <c r="AE64" s="2"/>
      <c r="AF64" s="2"/>
      <c r="AG64" s="2"/>
      <c r="AH64" s="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"/>
      <c r="AT64" s="2"/>
      <c r="AU64" s="2">
        <v>4321</v>
      </c>
      <c r="AV64" s="10" t="e">
        <f t="shared" ca="1" si="16"/>
        <v>#N/A</v>
      </c>
      <c r="AW64" s="11"/>
      <c r="AX64" s="2"/>
      <c r="AY64" s="2"/>
      <c r="AZ64" s="2">
        <v>4321</v>
      </c>
      <c r="BA64" s="10" t="e">
        <f t="shared" ca="1" si="17"/>
        <v>#N/A</v>
      </c>
      <c r="BB64" s="11"/>
      <c r="BC64" s="2"/>
      <c r="BD64" s="2"/>
      <c r="BE64" s="2">
        <v>4321</v>
      </c>
      <c r="BF64" s="10" t="e">
        <f t="shared" ca="1" si="18"/>
        <v>#N/A</v>
      </c>
      <c r="BG64" s="11"/>
      <c r="BH64" s="2"/>
      <c r="BI64" s="2"/>
      <c r="BJ64" s="2">
        <v>4321</v>
      </c>
      <c r="BK64" s="10" t="e">
        <f t="shared" ca="1" si="19"/>
        <v>#N/A</v>
      </c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1:93" ht="14.25">
      <c r="A65" s="78"/>
      <c r="B65" s="78"/>
      <c r="C65" s="78"/>
      <c r="D65" s="79"/>
      <c r="E65" s="97" t="str">
        <f>IF(ISBLANK(E64),"-",VLOOKUP(E64,$AH$8:$CO$31,5))</f>
        <v>-</v>
      </c>
      <c r="F65" s="97" t="str">
        <f>IF(ISBLANK(F64),"-",VLOOKUP(F64,$AH$8:$CO$31,10))</f>
        <v>-</v>
      </c>
      <c r="G65" s="97" t="str">
        <f>IF(ISBLANK(G64),"-",VLOOKUP(G64,$AH$8:$CO$31,15))</f>
        <v>-</v>
      </c>
      <c r="H65" s="97" t="str">
        <f>IF(ISBLANK(H64),"-",VLOOKUP(H64,$AH$8:$CO$31,20))</f>
        <v>-</v>
      </c>
      <c r="I65" s="97" t="str">
        <f>IF(ISBLANK(I64),"-",VLOOKUP(I64,$AH$8:$CO$31,25))</f>
        <v>-</v>
      </c>
      <c r="J65" s="97" t="str">
        <f>IF(ISBLANK(J64),"-",VLOOKUP(J64,$AH$8:$CO$31,30))</f>
        <v>-</v>
      </c>
      <c r="K65" s="97" t="str">
        <f>IF(ISBLANK(K64),"-",VLOOKUP(K64,$AH$8:$CO$31,35))</f>
        <v>-</v>
      </c>
      <c r="L65" s="97" t="str">
        <f>IF(ISBLANK(L64),"-",VLOOKUP(L64,$AH$8:$CO$31,40))</f>
        <v>-</v>
      </c>
      <c r="M65" s="97" t="str">
        <f>IF(ISBLANK(M64),"-",VLOOKUP(M64,$AH$8:$CO$31,45))</f>
        <v>-</v>
      </c>
      <c r="N65" s="97" t="str">
        <f>IF(ISBLANK(N64),"-",VLOOKUP(N64,$AH$8:$CO$31,50))</f>
        <v>-</v>
      </c>
      <c r="O65" s="22"/>
      <c r="P65" s="65"/>
      <c r="Q65" s="22">
        <f>SUM(E65:P65)</f>
        <v>0</v>
      </c>
      <c r="R65" s="9"/>
      <c r="S65" s="5"/>
      <c r="T65" s="5"/>
      <c r="U65" s="5"/>
      <c r="V65" s="5"/>
      <c r="W65" s="23">
        <f>SUM(S65:V65)</f>
        <v>0</v>
      </c>
      <c r="X65" s="23">
        <f>Q65+R65+S65+W65</f>
        <v>0</v>
      </c>
      <c r="Y65" s="25">
        <f>RANK($X65,$X$15:$X$65,0)</f>
        <v>1</v>
      </c>
      <c r="Z65" s="21" t="str">
        <f>IF($X65&gt;$AC$26,"BLUE",(IF($X65&gt;$AD$26,"RED",(IF($X65&gt;0,"WHITE","")))))</f>
        <v/>
      </c>
      <c r="AA65" s="88">
        <f>A64</f>
        <v>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1:93">
      <c r="A66" s="5"/>
      <c r="B66" s="5"/>
      <c r="C66" s="56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29"/>
      <c r="P66" s="64"/>
      <c r="Q66" s="7"/>
      <c r="R66" s="19"/>
      <c r="S66" s="19"/>
      <c r="T66" s="19"/>
      <c r="U66" s="19"/>
      <c r="V66" s="19"/>
      <c r="W66" s="19"/>
      <c r="X66" s="19"/>
      <c r="Y66" s="32"/>
      <c r="Z66" s="19"/>
      <c r="AA66" s="3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1:93" ht="13.5" thickBot="1">
      <c r="A67" s="98" t="s">
        <v>31</v>
      </c>
      <c r="B67" s="5"/>
      <c r="C67" s="83"/>
      <c r="D67" s="83"/>
      <c r="E67" s="80" t="e">
        <f t="shared" ref="E67:N67" si="20">(SUMIF(E14:E65,"&lt;100"))/(COUNTIF(E14:E65,"&lt;100"))</f>
        <v>#DIV/0!</v>
      </c>
      <c r="F67" s="80" t="e">
        <f t="shared" si="20"/>
        <v>#DIV/0!</v>
      </c>
      <c r="G67" s="80" t="e">
        <f t="shared" si="20"/>
        <v>#DIV/0!</v>
      </c>
      <c r="H67" s="80" t="e">
        <f t="shared" si="20"/>
        <v>#DIV/0!</v>
      </c>
      <c r="I67" s="80" t="e">
        <f t="shared" si="20"/>
        <v>#DIV/0!</v>
      </c>
      <c r="J67" s="80" t="e">
        <f t="shared" si="20"/>
        <v>#DIV/0!</v>
      </c>
      <c r="K67" s="80" t="e">
        <f t="shared" si="20"/>
        <v>#DIV/0!</v>
      </c>
      <c r="L67" s="80" t="e">
        <f t="shared" si="20"/>
        <v>#DIV/0!</v>
      </c>
      <c r="M67" s="80" t="e">
        <f t="shared" si="20"/>
        <v>#DIV/0!</v>
      </c>
      <c r="N67" s="80" t="e">
        <f t="shared" si="20"/>
        <v>#DIV/0!</v>
      </c>
      <c r="O67" s="23"/>
      <c r="P67" s="73"/>
      <c r="Q67" s="84" t="e">
        <f>(SUMIF(Q14:Q65,"&gt;0"))/(COUNTIF(Q14:Q65,"&gt;0"))</f>
        <v>#DIV/0!</v>
      </c>
      <c r="R67" s="84" t="e">
        <f>SUMIF(R14:R65,"&lt;100")/COUNTIF(R14:R65,"&lt;100")</f>
        <v>#DIV/0!</v>
      </c>
      <c r="S67" s="84" t="e">
        <f>SUMIF(S14:S65,"&lt;100")/COUNTIF(S14:S65,"&lt;100")</f>
        <v>#DIV/0!</v>
      </c>
      <c r="T67" s="84" t="e">
        <f>SUMIF(T14:T65,"&lt;100")/COUNTIF(T14:T65,"&lt;100")</f>
        <v>#DIV/0!</v>
      </c>
      <c r="U67" s="84" t="e">
        <f>SUMIF(U14:U65,"&lt;100")/COUNTIF(U14:U65,"&lt;100")</f>
        <v>#DIV/0!</v>
      </c>
      <c r="V67" s="84" t="e">
        <f>SUMIF(V14:V65,"&lt;100")/COUNTIF(V14:V65,"&lt;100")</f>
        <v>#DIV/0!</v>
      </c>
      <c r="W67" s="4"/>
      <c r="X67" s="4"/>
      <c r="Y67" s="33"/>
      <c r="Z67" s="16"/>
      <c r="AA67" s="34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1:93">
      <c r="A68" s="2"/>
      <c r="B68" s="2"/>
      <c r="C68" s="2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6"/>
      <c r="P68" s="6"/>
      <c r="Q68" s="11"/>
      <c r="R68" s="11"/>
      <c r="S68" s="11"/>
      <c r="T68" s="11"/>
      <c r="U68" s="11"/>
      <c r="V68" s="11"/>
      <c r="W68" s="11"/>
      <c r="X68" s="11"/>
      <c r="Y68" s="18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1:93">
      <c r="A69" s="2"/>
      <c r="B69" s="2"/>
      <c r="C69" s="2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"/>
      <c r="P69" s="6"/>
      <c r="Q69" s="11"/>
      <c r="R69" s="11"/>
      <c r="S69" s="11"/>
      <c r="T69" s="11"/>
      <c r="U69" s="11"/>
      <c r="V69" s="11"/>
      <c r="W69" s="11"/>
      <c r="X69" s="11"/>
      <c r="Y69" s="18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1:9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6"/>
      <c r="P70" s="6"/>
      <c r="Q70" s="11"/>
      <c r="R70" s="11"/>
      <c r="S70" s="11"/>
      <c r="T70" s="11"/>
      <c r="U70" s="11"/>
      <c r="V70" s="11"/>
      <c r="W70" s="11"/>
      <c r="X70" s="11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1:93">
      <c r="A71" s="2"/>
      <c r="B71" s="11"/>
      <c r="C71" s="11"/>
      <c r="D71" s="11"/>
      <c r="E71" s="11"/>
      <c r="F71" s="11"/>
      <c r="G71" s="2"/>
      <c r="H71" s="2"/>
      <c r="I71" s="2"/>
      <c r="J71" s="2"/>
      <c r="K71" s="2"/>
      <c r="L71" s="2"/>
      <c r="M71" s="2"/>
      <c r="N71" s="2"/>
      <c r="O71" s="6"/>
      <c r="P71" s="6"/>
      <c r="Q71" s="11"/>
      <c r="R71" s="11"/>
      <c r="S71" s="11"/>
      <c r="T71" s="11"/>
      <c r="U71" s="11"/>
      <c r="V71" s="11"/>
      <c r="W71" s="11"/>
      <c r="X71" s="11"/>
      <c r="Y71" s="18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1:93">
      <c r="A72" s="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9"/>
      <c r="P72" s="19"/>
      <c r="Q72" s="11"/>
      <c r="R72" s="11"/>
      <c r="S72" s="11"/>
      <c r="T72" s="11"/>
      <c r="U72" s="11"/>
      <c r="V72" s="11"/>
      <c r="W72" s="11"/>
      <c r="X72" s="11"/>
      <c r="Y72" s="18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  <row r="73" spans="1:93">
      <c r="A73" s="2"/>
      <c r="B73" s="2"/>
      <c r="C73" s="2"/>
      <c r="D73" s="2"/>
      <c r="E73" s="2"/>
      <c r="F73" s="2"/>
      <c r="G73" s="11"/>
      <c r="H73" s="11"/>
      <c r="I73" s="11"/>
      <c r="J73" s="11"/>
      <c r="K73" s="11"/>
      <c r="L73" s="11"/>
      <c r="M73" s="11"/>
      <c r="N73" s="11"/>
      <c r="O73" s="19"/>
      <c r="P73" s="19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</row>
    <row r="74" spans="1:93">
      <c r="A74" s="2"/>
      <c r="B74" s="2"/>
      <c r="C74" s="2"/>
      <c r="D74" s="2"/>
      <c r="E74" s="2"/>
      <c r="F74" s="11"/>
      <c r="G74" s="11"/>
      <c r="H74" s="11"/>
      <c r="I74" s="11"/>
      <c r="J74" s="11"/>
      <c r="K74" s="11"/>
      <c r="L74" s="11"/>
      <c r="M74" s="11"/>
      <c r="N74" s="11"/>
      <c r="O74" s="19"/>
      <c r="P74" s="19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</row>
    <row r="75" spans="1:93">
      <c r="A75" s="2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9"/>
      <c r="P75" s="19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</row>
    <row r="76" spans="1:93">
      <c r="A76" s="2"/>
      <c r="B76" s="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9"/>
      <c r="P76" s="19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</row>
    <row r="77" spans="1:93">
      <c r="A77" s="14"/>
      <c r="B77" s="2"/>
      <c r="C77" s="2"/>
      <c r="D77" s="2"/>
      <c r="E77" s="11"/>
      <c r="F77" s="11"/>
      <c r="AC77" s="11"/>
      <c r="AD77" s="11"/>
      <c r="AE77" s="11"/>
      <c r="AF77" s="11"/>
      <c r="AG77" s="11"/>
      <c r="AH77" s="11"/>
    </row>
    <row r="78" spans="1:93">
      <c r="A78" s="43"/>
      <c r="B78" s="11"/>
      <c r="C78" s="2"/>
      <c r="D78" s="2"/>
      <c r="E78" s="2"/>
      <c r="F78" s="2"/>
      <c r="AC78" s="11"/>
      <c r="AD78" s="11"/>
      <c r="AE78" s="11"/>
      <c r="AF78" s="11"/>
      <c r="AG78" s="11"/>
      <c r="AH78" s="11"/>
    </row>
    <row r="79" spans="1:93">
      <c r="A79" s="14"/>
      <c r="B79" s="13"/>
      <c r="C79" s="2"/>
      <c r="D79" s="2"/>
      <c r="E79" s="2"/>
      <c r="F79" s="2"/>
      <c r="AC79" s="11"/>
      <c r="AD79" s="11"/>
      <c r="AE79" s="11"/>
      <c r="AF79" s="11"/>
      <c r="AG79" s="11"/>
      <c r="AH79" s="11"/>
    </row>
    <row r="80" spans="1:93">
      <c r="A80" s="2"/>
      <c r="B80" s="14"/>
      <c r="C80" s="2"/>
      <c r="D80" s="2"/>
      <c r="E80" s="2"/>
      <c r="F80" s="2"/>
    </row>
    <row r="81" spans="1:8">
      <c r="A81" s="2"/>
      <c r="B81" s="2"/>
      <c r="C81" s="2"/>
      <c r="D81" s="2"/>
      <c r="E81" s="2"/>
      <c r="F81" s="2"/>
    </row>
    <row r="82" spans="1:8">
      <c r="A82" s="2"/>
      <c r="B82" s="2"/>
      <c r="C82" s="2"/>
      <c r="D82" s="2"/>
      <c r="E82" s="2"/>
      <c r="F82" s="2"/>
    </row>
    <row r="83" spans="1:8">
      <c r="A83" s="2"/>
      <c r="B83" s="2"/>
      <c r="C83" s="11"/>
      <c r="D83" s="2"/>
      <c r="E83" s="2"/>
      <c r="F83" s="11"/>
    </row>
    <row r="84" spans="1:8">
      <c r="A84" s="2"/>
      <c r="B84" s="2"/>
      <c r="C84" s="11"/>
      <c r="D84" s="2"/>
      <c r="E84" s="2"/>
      <c r="F84" s="11"/>
    </row>
    <row r="85" spans="1:8">
      <c r="A85" s="2"/>
      <c r="B85" s="2"/>
      <c r="C85" s="11"/>
      <c r="D85" s="2"/>
      <c r="E85" s="2"/>
      <c r="F85" s="11"/>
    </row>
    <row r="86" spans="1:8">
      <c r="A86" s="2"/>
      <c r="B86" s="2"/>
      <c r="C86" s="11"/>
      <c r="D86" s="2"/>
      <c r="E86" s="2"/>
      <c r="F86" s="11"/>
    </row>
    <row r="87" spans="1:8">
      <c r="A87" s="2"/>
      <c r="B87" s="2"/>
      <c r="C87" s="11"/>
      <c r="D87" s="2"/>
      <c r="E87" s="2"/>
      <c r="F87" s="11"/>
    </row>
    <row r="88" spans="1:8">
      <c r="A88" s="6"/>
      <c r="B88" s="6"/>
      <c r="C88" s="19"/>
      <c r="D88" s="6"/>
      <c r="E88" s="6"/>
      <c r="F88" s="19"/>
      <c r="G88" s="27"/>
      <c r="H88" s="27"/>
    </row>
    <row r="89" spans="1:8">
      <c r="A89" s="6"/>
      <c r="B89" s="6"/>
      <c r="C89" s="19"/>
      <c r="D89" s="6"/>
      <c r="E89" s="6"/>
      <c r="F89" s="19"/>
      <c r="G89" s="27"/>
      <c r="H89" s="27"/>
    </row>
    <row r="90" spans="1:8">
      <c r="A90" s="6"/>
      <c r="B90" s="6"/>
      <c r="C90" s="19"/>
      <c r="D90" s="6"/>
      <c r="E90" s="6"/>
      <c r="F90" s="19"/>
      <c r="G90" s="27"/>
      <c r="H90" s="27"/>
    </row>
    <row r="91" spans="1:8">
      <c r="A91" s="19"/>
      <c r="B91" s="6"/>
      <c r="C91" s="19"/>
      <c r="D91" s="6"/>
      <c r="E91" s="6"/>
      <c r="F91" s="19"/>
      <c r="G91" s="27"/>
      <c r="H91" s="27"/>
    </row>
    <row r="92" spans="1:8">
      <c r="A92" s="85"/>
      <c r="B92" s="6"/>
      <c r="C92" s="19"/>
      <c r="D92" s="6"/>
      <c r="E92" s="6"/>
      <c r="F92" s="19"/>
      <c r="G92" s="27"/>
      <c r="H92" s="27"/>
    </row>
    <row r="93" spans="1:8">
      <c r="A93" s="85"/>
      <c r="B93" s="85"/>
      <c r="C93" s="85"/>
      <c r="D93" s="85"/>
      <c r="E93" s="6"/>
      <c r="F93" s="19"/>
      <c r="G93" s="27"/>
      <c r="H93" s="27"/>
    </row>
    <row r="94" spans="1:8">
      <c r="A94" s="6"/>
      <c r="B94" s="85"/>
      <c r="C94" s="19"/>
      <c r="D94" s="19"/>
      <c r="E94" s="6"/>
      <c r="F94" s="6"/>
      <c r="G94" s="27"/>
      <c r="H94" s="27"/>
    </row>
    <row r="95" spans="1:8">
      <c r="A95" s="6"/>
      <c r="B95" s="85"/>
      <c r="C95" s="85"/>
      <c r="D95" s="6"/>
      <c r="E95" s="6"/>
      <c r="F95" s="6"/>
      <c r="G95" s="27"/>
      <c r="H95" s="27"/>
    </row>
    <row r="96" spans="1:8">
      <c r="A96" s="6"/>
      <c r="B96" s="85"/>
      <c r="C96" s="85"/>
      <c r="D96" s="6"/>
      <c r="E96" s="6"/>
      <c r="F96" s="6"/>
      <c r="G96" s="27"/>
      <c r="H96" s="27"/>
    </row>
    <row r="97" spans="1:8">
      <c r="A97" s="6"/>
      <c r="B97" s="6"/>
      <c r="C97" s="6"/>
      <c r="D97" s="6"/>
      <c r="E97" s="6"/>
      <c r="F97" s="6"/>
      <c r="G97" s="27"/>
      <c r="H97" s="27"/>
    </row>
    <row r="98" spans="1:8">
      <c r="A98" s="6"/>
      <c r="B98" s="6"/>
      <c r="C98" s="6"/>
      <c r="D98" s="6"/>
      <c r="E98" s="6"/>
      <c r="F98" s="6"/>
      <c r="G98" s="27"/>
      <c r="H98" s="27"/>
    </row>
    <row r="99" spans="1:8">
      <c r="A99" s="6"/>
      <c r="B99" s="6"/>
      <c r="C99" s="6"/>
      <c r="D99" s="6"/>
      <c r="E99" s="6"/>
      <c r="F99" s="27"/>
      <c r="G99" s="27"/>
      <c r="H99" s="27"/>
    </row>
    <row r="100" spans="1:8">
      <c r="A100" s="2"/>
      <c r="B100" s="2"/>
      <c r="C100" s="2"/>
      <c r="D100" s="2"/>
      <c r="E100" s="2"/>
    </row>
    <row r="101" spans="1:8">
      <c r="A101" s="2"/>
      <c r="B101" s="2"/>
      <c r="C101" s="2"/>
      <c r="D101" s="2"/>
      <c r="E101" s="2"/>
    </row>
    <row r="102" spans="1:8">
      <c r="A102" s="2"/>
      <c r="B102" s="2"/>
      <c r="C102" s="2"/>
      <c r="D102" s="2"/>
      <c r="E102" s="2"/>
    </row>
    <row r="103" spans="1:8">
      <c r="A103" s="2"/>
      <c r="B103" s="2"/>
      <c r="C103" s="2"/>
      <c r="D103" s="2"/>
    </row>
    <row r="104" spans="1:8">
      <c r="A104" s="2"/>
      <c r="B104" s="2">
        <v>361</v>
      </c>
      <c r="C104" s="2"/>
      <c r="D104" s="2"/>
      <c r="E104" s="2"/>
    </row>
    <row r="105" spans="1:8">
      <c r="A105" s="2"/>
      <c r="B105" s="2">
        <v>361</v>
      </c>
      <c r="C105" s="2"/>
      <c r="D105" s="2"/>
      <c r="E105" s="2"/>
    </row>
    <row r="106" spans="1:8">
      <c r="A106" s="2"/>
      <c r="B106" s="2">
        <v>350</v>
      </c>
      <c r="C106" s="2"/>
      <c r="D106" s="2"/>
      <c r="E106" s="2"/>
    </row>
    <row r="107" spans="1:8">
      <c r="A107" s="2"/>
      <c r="B107" s="2">
        <v>345</v>
      </c>
      <c r="C107" s="2"/>
      <c r="D107" s="2"/>
      <c r="E107" s="2"/>
    </row>
    <row r="108" spans="1:8">
      <c r="A108" s="2"/>
      <c r="B108" s="2">
        <v>343</v>
      </c>
      <c r="C108" s="2"/>
      <c r="D108" s="2"/>
      <c r="E108" s="2"/>
    </row>
    <row r="109" spans="1:8">
      <c r="A109" s="2"/>
      <c r="B109" s="2">
        <v>342</v>
      </c>
      <c r="C109" s="2"/>
      <c r="D109" s="2"/>
      <c r="E109" s="2"/>
    </row>
    <row r="110" spans="1:8">
      <c r="A110" s="2"/>
      <c r="B110" s="2">
        <v>335</v>
      </c>
      <c r="C110" s="2"/>
      <c r="D110" s="2"/>
      <c r="E110" s="2"/>
    </row>
    <row r="111" spans="1:8">
      <c r="A111" s="2"/>
      <c r="B111" s="2">
        <v>328</v>
      </c>
      <c r="C111" s="2"/>
      <c r="D111" s="2"/>
      <c r="E111" s="2"/>
      <c r="F111" s="2"/>
    </row>
    <row r="112" spans="1:8">
      <c r="A112" s="2"/>
      <c r="B112" s="2">
        <v>327</v>
      </c>
      <c r="C112" s="2"/>
      <c r="D112" s="2"/>
      <c r="E112" s="2"/>
      <c r="F112" s="2"/>
    </row>
    <row r="113" spans="1:6">
      <c r="A113" s="2"/>
      <c r="B113" s="2">
        <v>318</v>
      </c>
      <c r="C113" s="2"/>
      <c r="D113" s="2"/>
      <c r="E113" s="2"/>
      <c r="F113" s="2"/>
    </row>
    <row r="114" spans="1:6">
      <c r="A114" s="2"/>
      <c r="B114" s="2">
        <v>318</v>
      </c>
      <c r="C114" s="2"/>
      <c r="D114" s="2"/>
      <c r="E114" s="7"/>
      <c r="F114" s="2"/>
    </row>
    <row r="115" spans="1:6">
      <c r="A115" s="2"/>
      <c r="B115" s="2">
        <v>318</v>
      </c>
      <c r="C115" s="2"/>
      <c r="D115" s="2"/>
      <c r="E115" s="7"/>
      <c r="F115" s="2"/>
    </row>
    <row r="116" spans="1:6">
      <c r="A116" s="2"/>
      <c r="B116" s="2">
        <v>315</v>
      </c>
      <c r="C116" s="2"/>
      <c r="D116" s="2"/>
      <c r="E116" s="7"/>
      <c r="F116" s="2"/>
    </row>
    <row r="117" spans="1:6">
      <c r="A117" s="2"/>
      <c r="B117" s="2">
        <v>307</v>
      </c>
      <c r="C117" s="2"/>
      <c r="D117" s="2"/>
      <c r="E117" s="7"/>
      <c r="F117" s="2"/>
    </row>
    <row r="118" spans="1:6">
      <c r="A118" s="2"/>
      <c r="B118" s="2">
        <v>304</v>
      </c>
      <c r="C118" s="2"/>
      <c r="D118" s="2"/>
      <c r="E118" s="7"/>
      <c r="F118" s="2"/>
    </row>
    <row r="119" spans="1:6">
      <c r="A119" s="2"/>
      <c r="B119" s="2">
        <v>299</v>
      </c>
      <c r="C119" s="2"/>
      <c r="D119" s="2"/>
      <c r="E119" s="7"/>
      <c r="F119" s="2"/>
    </row>
    <row r="120" spans="1:6">
      <c r="A120" s="2"/>
      <c r="B120" s="2">
        <v>287</v>
      </c>
      <c r="C120" s="2"/>
      <c r="D120" s="2"/>
      <c r="E120" s="7"/>
      <c r="F120" s="2"/>
    </row>
    <row r="121" spans="1:6">
      <c r="A121" s="2"/>
      <c r="B121" s="2">
        <v>276</v>
      </c>
      <c r="C121" s="2"/>
      <c r="D121" s="2"/>
      <c r="E121" s="7"/>
      <c r="F121" s="2"/>
    </row>
    <row r="122" spans="1:6">
      <c r="A122" s="2"/>
      <c r="B122" s="2">
        <v>272</v>
      </c>
      <c r="C122" s="2"/>
      <c r="D122" s="2"/>
      <c r="E122" s="7"/>
      <c r="F122" s="2"/>
    </row>
    <row r="123" spans="1:6">
      <c r="A123" s="2"/>
      <c r="B123" s="2">
        <v>266</v>
      </c>
      <c r="C123" s="2"/>
      <c r="D123" s="2"/>
      <c r="E123" s="7"/>
      <c r="F123" s="2"/>
    </row>
    <row r="124" spans="1:6">
      <c r="A124" s="2"/>
      <c r="B124" s="2">
        <v>256</v>
      </c>
      <c r="C124" s="2"/>
      <c r="D124" s="2"/>
      <c r="E124" s="7"/>
      <c r="F124" s="2"/>
    </row>
    <row r="125" spans="1:6">
      <c r="A125" s="2"/>
      <c r="B125" s="2"/>
      <c r="C125" s="2"/>
      <c r="D125" s="2"/>
      <c r="E125" s="7"/>
      <c r="F125" s="2"/>
    </row>
    <row r="126" spans="1:6">
      <c r="A126" s="2"/>
      <c r="B126" s="2"/>
      <c r="C126" s="2"/>
      <c r="D126" s="2"/>
      <c r="E126" s="7"/>
      <c r="F126" s="2"/>
    </row>
    <row r="127" spans="1:6">
      <c r="A127" s="2"/>
      <c r="B127" s="2"/>
      <c r="C127" s="2"/>
      <c r="D127" s="2"/>
      <c r="E127" s="7"/>
      <c r="F127" s="2"/>
    </row>
    <row r="128" spans="1:6">
      <c r="A128" s="2"/>
      <c r="B128" s="2"/>
      <c r="C128" s="2"/>
      <c r="D128" s="2"/>
      <c r="E128" s="7"/>
      <c r="F128" s="2"/>
    </row>
    <row r="129" spans="1:6">
      <c r="A129" s="2"/>
      <c r="B129" s="2"/>
      <c r="C129" s="2"/>
      <c r="D129" s="2"/>
      <c r="E129" s="7"/>
      <c r="F129" s="2"/>
    </row>
    <row r="130" spans="1:6">
      <c r="A130" s="2"/>
      <c r="B130" s="2"/>
      <c r="C130" s="2"/>
      <c r="D130" s="2"/>
      <c r="E130" s="7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11"/>
      <c r="B136" s="11"/>
      <c r="C136" s="11"/>
      <c r="D136" s="11"/>
      <c r="E136" s="11"/>
      <c r="F136" s="11"/>
    </row>
  </sheetData>
  <sheetProtection password="CC3D" sheet="1" objects="1" scenarios="1" sort="0" autoFilter="0"/>
  <autoFilter ref="Q1:Q136"/>
  <mergeCells count="23">
    <mergeCell ref="U1:U6"/>
    <mergeCell ref="V1:V13"/>
    <mergeCell ref="C8:C11"/>
    <mergeCell ref="AC23:AD23"/>
    <mergeCell ref="W1:AA6"/>
    <mergeCell ref="A2:F2"/>
    <mergeCell ref="A3:E3"/>
    <mergeCell ref="A4:C4"/>
    <mergeCell ref="C5:N5"/>
    <mergeCell ref="A6:A11"/>
    <mergeCell ref="C6:D6"/>
    <mergeCell ref="Q6:Q13"/>
    <mergeCell ref="C7:D7"/>
    <mergeCell ref="W7:W13"/>
    <mergeCell ref="A1:N1"/>
    <mergeCell ref="R1:R6"/>
    <mergeCell ref="S1:S6"/>
    <mergeCell ref="T1:T6"/>
    <mergeCell ref="AC24:AD24"/>
    <mergeCell ref="X7:X13"/>
    <mergeCell ref="Y7:Y13"/>
    <mergeCell ref="Z7:Z13"/>
    <mergeCell ref="AA7:AA13"/>
  </mergeCells>
  <printOptions horizontalCentered="1" verticalCentered="1"/>
  <pageMargins left="0.45" right="0.45" top="0.2" bottom="0.2" header="0.3" footer="0.3"/>
  <pageSetup scale="65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36"/>
  <sheetViews>
    <sheetView zoomScaleNormal="100" workbookViewId="0">
      <selection activeCell="D11" sqref="D11"/>
    </sheetView>
  </sheetViews>
  <sheetFormatPr defaultRowHeight="12.75"/>
  <cols>
    <col min="1" max="1" width="20.7109375" customWidth="1"/>
    <col min="2" max="2" width="0.5703125" customWidth="1"/>
    <col min="3" max="3" width="8.7109375" customWidth="1"/>
    <col min="4" max="4" width="10.85546875" bestFit="1" customWidth="1"/>
    <col min="5" max="5" width="7.28515625" customWidth="1"/>
    <col min="6" max="6" width="7.140625" customWidth="1"/>
    <col min="7" max="7" width="7" customWidth="1"/>
    <col min="8" max="8" width="7.140625" customWidth="1"/>
    <col min="9" max="9" width="5.7109375" customWidth="1"/>
    <col min="10" max="10" width="6.28515625" customWidth="1"/>
    <col min="11" max="11" width="5.7109375" hidden="1" customWidth="1"/>
    <col min="12" max="14" width="5.85546875" hidden="1" customWidth="1"/>
    <col min="15" max="16" width="5.85546875" style="27" hidden="1" customWidth="1"/>
    <col min="17" max="17" width="5.85546875" customWidth="1"/>
    <col min="18" max="23" width="5.7109375" customWidth="1"/>
    <col min="24" max="24" width="4.5703125" customWidth="1"/>
    <col min="25" max="25" width="4.28515625" bestFit="1" customWidth="1"/>
    <col min="26" max="26" width="6.85546875" bestFit="1" customWidth="1"/>
    <col min="27" max="27" width="16.28515625" customWidth="1"/>
    <col min="28" max="28" width="11.28515625" customWidth="1"/>
    <col min="29" max="29" width="10" customWidth="1"/>
    <col min="30" max="30" width="10.5703125" customWidth="1"/>
    <col min="34" max="93" width="0" hidden="1" customWidth="1"/>
  </cols>
  <sheetData>
    <row r="1" spans="1:93" ht="18" customHeight="1">
      <c r="A1" s="141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63"/>
      <c r="P1" s="66"/>
      <c r="Q1" s="26"/>
      <c r="R1" s="142" t="s">
        <v>66</v>
      </c>
      <c r="S1" s="142" t="s">
        <v>38</v>
      </c>
      <c r="T1" s="142" t="s">
        <v>36</v>
      </c>
      <c r="U1" s="142" t="s">
        <v>37</v>
      </c>
      <c r="V1" s="145" t="s">
        <v>39</v>
      </c>
      <c r="W1" s="121"/>
      <c r="X1" s="122"/>
      <c r="Y1" s="122"/>
      <c r="Z1" s="122"/>
      <c r="AA1" s="123"/>
      <c r="AB1" s="6"/>
      <c r="AC1" s="19"/>
      <c r="AD1" s="19"/>
      <c r="AE1" s="19"/>
      <c r="AF1" s="19"/>
      <c r="AG1" s="19"/>
      <c r="AH1" s="2"/>
      <c r="AI1" s="11"/>
      <c r="AJ1" s="11" t="s">
        <v>0</v>
      </c>
      <c r="AK1" s="11"/>
      <c r="AL1" s="11"/>
      <c r="AM1" s="2"/>
      <c r="AN1" s="11"/>
      <c r="AO1" s="11" t="s">
        <v>0</v>
      </c>
      <c r="AP1" s="11"/>
      <c r="AQ1" s="11"/>
      <c r="AR1" s="11"/>
      <c r="AS1" s="11"/>
      <c r="AT1" s="11" t="s">
        <v>0</v>
      </c>
      <c r="AU1" s="11"/>
      <c r="AV1" s="11"/>
      <c r="AW1" s="11"/>
      <c r="AX1" s="11"/>
      <c r="AY1" s="11" t="s">
        <v>0</v>
      </c>
      <c r="AZ1" s="11"/>
      <c r="BA1" s="11"/>
      <c r="BB1" s="11"/>
      <c r="BC1" s="11"/>
      <c r="BD1" s="11" t="s">
        <v>0</v>
      </c>
      <c r="BE1" s="11"/>
      <c r="BF1" s="11"/>
      <c r="BG1" s="11"/>
      <c r="BH1" s="11"/>
      <c r="BI1" s="11" t="s">
        <v>0</v>
      </c>
      <c r="BJ1" s="11"/>
      <c r="BK1" s="11"/>
      <c r="BL1" s="11"/>
      <c r="BM1" s="11"/>
      <c r="BN1" s="11" t="s">
        <v>0</v>
      </c>
      <c r="BO1" s="11"/>
      <c r="BP1" s="11"/>
      <c r="BQ1" s="11"/>
      <c r="BR1" s="11"/>
      <c r="BS1" s="11" t="s">
        <v>0</v>
      </c>
      <c r="BT1" s="11"/>
      <c r="BU1" s="11"/>
      <c r="BV1" s="11"/>
      <c r="BW1" s="11"/>
      <c r="BX1" s="11" t="s">
        <v>0</v>
      </c>
      <c r="BY1" s="11"/>
      <c r="BZ1" s="11"/>
      <c r="CA1" s="11"/>
      <c r="CB1" s="11"/>
      <c r="CC1" s="11" t="s">
        <v>0</v>
      </c>
      <c r="CD1" s="11"/>
      <c r="CE1" s="11"/>
      <c r="CF1" s="11"/>
      <c r="CG1" s="11"/>
      <c r="CH1" s="11" t="s">
        <v>0</v>
      </c>
      <c r="CI1" s="11"/>
      <c r="CJ1" s="11"/>
      <c r="CK1" s="11"/>
      <c r="CL1" s="11"/>
      <c r="CM1" s="11" t="s">
        <v>0</v>
      </c>
      <c r="CN1" s="11"/>
      <c r="CO1" s="11"/>
    </row>
    <row r="2" spans="1:93">
      <c r="A2" s="130" t="s">
        <v>26</v>
      </c>
      <c r="B2" s="131"/>
      <c r="C2" s="131"/>
      <c r="D2" s="131"/>
      <c r="E2" s="131"/>
      <c r="F2" s="131"/>
      <c r="G2" s="93"/>
      <c r="H2" s="93"/>
      <c r="I2" s="93"/>
      <c r="J2" s="53"/>
      <c r="K2" s="55"/>
      <c r="L2" s="55"/>
      <c r="M2" s="55"/>
      <c r="N2" s="55"/>
      <c r="O2" s="19"/>
      <c r="P2" s="64"/>
      <c r="Q2" s="42"/>
      <c r="R2" s="143"/>
      <c r="S2" s="143"/>
      <c r="T2" s="143"/>
      <c r="U2" s="143"/>
      <c r="V2" s="146"/>
      <c r="W2" s="124"/>
      <c r="X2" s="125"/>
      <c r="Y2" s="125"/>
      <c r="Z2" s="125"/>
      <c r="AA2" s="126"/>
      <c r="AB2" s="6"/>
      <c r="AC2" s="19"/>
      <c r="AD2" s="19"/>
      <c r="AE2" s="19"/>
      <c r="AF2" s="19"/>
      <c r="AG2" s="19"/>
      <c r="AH2" s="11"/>
      <c r="AI2" s="11"/>
      <c r="AJ2" s="11" t="s">
        <v>2</v>
      </c>
      <c r="AK2" s="11"/>
      <c r="AL2" s="11"/>
      <c r="AM2" s="2"/>
      <c r="AN2" s="11"/>
      <c r="AO2" s="11" t="s">
        <v>3</v>
      </c>
      <c r="AP2" s="11"/>
      <c r="AQ2" s="11"/>
      <c r="AR2" s="11"/>
      <c r="AS2" s="11"/>
      <c r="AT2" s="11" t="s">
        <v>4</v>
      </c>
      <c r="AU2" s="11"/>
      <c r="AV2" s="11"/>
      <c r="AW2" s="11"/>
      <c r="AX2" s="11"/>
      <c r="AY2" s="11" t="s">
        <v>5</v>
      </c>
      <c r="AZ2" s="11"/>
      <c r="BA2" s="11"/>
      <c r="BB2" s="11"/>
      <c r="BC2" s="11"/>
      <c r="BD2" s="11" t="s">
        <v>6</v>
      </c>
      <c r="BE2" s="11"/>
      <c r="BF2" s="11"/>
      <c r="BG2" s="11"/>
      <c r="BH2" s="11"/>
      <c r="BI2" s="11" t="s">
        <v>7</v>
      </c>
      <c r="BJ2" s="11"/>
      <c r="BK2" s="11"/>
      <c r="BL2" s="11"/>
      <c r="BM2" s="11"/>
      <c r="BN2" s="11" t="s">
        <v>8</v>
      </c>
      <c r="BO2" s="11"/>
      <c r="BP2" s="11"/>
      <c r="BQ2" s="11"/>
      <c r="BR2" s="11"/>
      <c r="BS2" s="11" t="s">
        <v>9</v>
      </c>
      <c r="BT2" s="11"/>
      <c r="BU2" s="11"/>
      <c r="BV2" s="11"/>
      <c r="BW2" s="11"/>
      <c r="BX2" s="11" t="s">
        <v>10</v>
      </c>
      <c r="BY2" s="11"/>
      <c r="BZ2" s="11"/>
      <c r="CA2" s="11"/>
      <c r="CB2" s="11"/>
      <c r="CC2" s="11" t="s">
        <v>11</v>
      </c>
      <c r="CD2" s="11"/>
      <c r="CE2" s="11"/>
      <c r="CF2" s="11"/>
      <c r="CG2" s="11"/>
      <c r="CH2" s="11" t="s">
        <v>12</v>
      </c>
      <c r="CI2" s="11"/>
      <c r="CJ2" s="11"/>
      <c r="CK2" s="11"/>
      <c r="CL2" s="11"/>
      <c r="CM2" s="11" t="s">
        <v>13</v>
      </c>
      <c r="CN2" s="11"/>
      <c r="CO2" s="11"/>
    </row>
    <row r="3" spans="1:93">
      <c r="A3" s="130" t="s">
        <v>32</v>
      </c>
      <c r="B3" s="131"/>
      <c r="C3" s="131"/>
      <c r="D3" s="131"/>
      <c r="E3" s="131"/>
      <c r="F3" s="93"/>
      <c r="G3" s="93"/>
      <c r="H3" s="93"/>
      <c r="I3" s="93"/>
      <c r="J3" s="5"/>
      <c r="K3" s="5"/>
      <c r="L3" s="5"/>
      <c r="M3" s="5"/>
      <c r="N3" s="5"/>
      <c r="O3" s="6"/>
      <c r="P3" s="64"/>
      <c r="Q3" s="42"/>
      <c r="R3" s="143"/>
      <c r="S3" s="143"/>
      <c r="T3" s="143"/>
      <c r="U3" s="143"/>
      <c r="V3" s="146"/>
      <c r="W3" s="124"/>
      <c r="X3" s="125"/>
      <c r="Y3" s="125"/>
      <c r="Z3" s="125"/>
      <c r="AA3" s="126"/>
      <c r="AB3" s="6"/>
      <c r="AC3" s="6"/>
      <c r="AD3" s="6"/>
      <c r="AE3" s="6"/>
      <c r="AF3" s="6"/>
      <c r="AG3" s="6"/>
      <c r="AH3" s="11"/>
      <c r="AI3" s="10" t="e">
        <f>TRUNC(RIGHT(E8,4)/1000,0)</f>
        <v>#VALUE!</v>
      </c>
      <c r="AJ3" s="10" t="e">
        <f>TRUNC(RIGHT(E8,3)/100,0)</f>
        <v>#VALUE!</v>
      </c>
      <c r="AK3" s="10" t="e">
        <f>TRUNC(RIGHT(E8,2)/10,0)</f>
        <v>#VALUE!</v>
      </c>
      <c r="AL3" s="10" t="e">
        <f>TRUNC(RIGHT(E8,1)/1,0)</f>
        <v>#VALUE!</v>
      </c>
      <c r="AM3" s="11"/>
      <c r="AN3" s="10" t="e">
        <f>TRUNC(RIGHT(F8,4)/1000,0)</f>
        <v>#VALUE!</v>
      </c>
      <c r="AO3" s="10" t="e">
        <f>TRUNC(RIGHT(F8,3)/100,0)</f>
        <v>#VALUE!</v>
      </c>
      <c r="AP3" s="10" t="e">
        <f>TRUNC(RIGHT(F8,2)/10,0)</f>
        <v>#VALUE!</v>
      </c>
      <c r="AQ3" s="10" t="e">
        <f>TRUNC(RIGHT(F8,1)/1,0)</f>
        <v>#VALUE!</v>
      </c>
      <c r="AR3" s="11"/>
      <c r="AS3" s="10" t="e">
        <f>TRUNC(RIGHT(G8,4)/1000,0)</f>
        <v>#VALUE!</v>
      </c>
      <c r="AT3" s="10" t="e">
        <f>TRUNC(RIGHT(G8,3)/100,0)</f>
        <v>#VALUE!</v>
      </c>
      <c r="AU3" s="10" t="e">
        <f>TRUNC(RIGHT(G8,2)/10,0)</f>
        <v>#VALUE!</v>
      </c>
      <c r="AV3" s="10" t="e">
        <f>TRUNC(RIGHT(G8,1)/1,0)</f>
        <v>#VALUE!</v>
      </c>
      <c r="AW3" s="11"/>
      <c r="AX3" s="10" t="e">
        <f>TRUNC(RIGHT(H8,4)/1000,0)</f>
        <v>#VALUE!</v>
      </c>
      <c r="AY3" s="10" t="e">
        <f>TRUNC(RIGHT(H8,3)/100,0)</f>
        <v>#VALUE!</v>
      </c>
      <c r="AZ3" s="10" t="e">
        <f>TRUNC(RIGHT(H8,2)/10,0)</f>
        <v>#VALUE!</v>
      </c>
      <c r="BA3" s="10" t="e">
        <f>TRUNC(RIGHT(H8,1)/1,0)</f>
        <v>#VALUE!</v>
      </c>
      <c r="BB3" s="11"/>
      <c r="BC3" s="10" t="e">
        <f>TRUNC(RIGHT(I8,4)/1000,0)</f>
        <v>#VALUE!</v>
      </c>
      <c r="BD3" s="10" t="e">
        <f>TRUNC(RIGHT(I8,3)/100,0)</f>
        <v>#VALUE!</v>
      </c>
      <c r="BE3" s="10" t="e">
        <f>TRUNC(RIGHT(I8,2)/10,0)</f>
        <v>#VALUE!</v>
      </c>
      <c r="BF3" s="10" t="e">
        <f>TRUNC(RIGHT(I8,1)/1,0)</f>
        <v>#VALUE!</v>
      </c>
      <c r="BG3" s="11"/>
      <c r="BH3" s="10" t="e">
        <f>TRUNC(RIGHT(J8,4)/1000,0)</f>
        <v>#VALUE!</v>
      </c>
      <c r="BI3" s="10" t="e">
        <f>TRUNC(RIGHT(J8,3)/100,0)</f>
        <v>#VALUE!</v>
      </c>
      <c r="BJ3" s="10" t="e">
        <f>TRUNC(RIGHT(J8,2)/10,0)</f>
        <v>#VALUE!</v>
      </c>
      <c r="BK3" s="10" t="e">
        <f>TRUNC(RIGHT(J8,1)/1,0)</f>
        <v>#VALUE!</v>
      </c>
      <c r="BL3" s="11"/>
      <c r="BM3" s="10" t="e">
        <f>TRUNC(RIGHT(K8,4)/1000,0)</f>
        <v>#VALUE!</v>
      </c>
      <c r="BN3" s="10" t="e">
        <f>TRUNC(RIGHT(K8,3)/100,0)</f>
        <v>#VALUE!</v>
      </c>
      <c r="BO3" s="10" t="e">
        <f>TRUNC(RIGHT(K8,2)/10,0)</f>
        <v>#VALUE!</v>
      </c>
      <c r="BP3" s="10" t="e">
        <f>TRUNC(RIGHT(K8,1)/1,0)</f>
        <v>#VALUE!</v>
      </c>
      <c r="BQ3" s="11"/>
      <c r="BR3" s="10" t="e">
        <f>TRUNC(RIGHT(L8,4)/1000,0)</f>
        <v>#VALUE!</v>
      </c>
      <c r="BS3" s="10" t="e">
        <f>TRUNC(RIGHT(L8,3)/100,0)</f>
        <v>#VALUE!</v>
      </c>
      <c r="BT3" s="10" t="e">
        <f>TRUNC(RIGHT(L8,2)/10,0)</f>
        <v>#VALUE!</v>
      </c>
      <c r="BU3" s="10" t="e">
        <f>TRUNC(RIGHT(L8,1)/1,0)</f>
        <v>#VALUE!</v>
      </c>
      <c r="BV3" s="11"/>
      <c r="BW3" s="10" t="e">
        <f>TRUNC(RIGHT(M8,4)/1000,0)</f>
        <v>#VALUE!</v>
      </c>
      <c r="BX3" s="10" t="e">
        <f>TRUNC(RIGHT(M8,3)/100,0)</f>
        <v>#VALUE!</v>
      </c>
      <c r="BY3" s="10" t="e">
        <f>TRUNC(RIGHT(M8,2)/10,0)</f>
        <v>#VALUE!</v>
      </c>
      <c r="BZ3" s="10" t="e">
        <f>TRUNC(RIGHT(M8,1)/1,0)</f>
        <v>#VALUE!</v>
      </c>
      <c r="CA3" s="11"/>
      <c r="CB3" s="10" t="e">
        <f>TRUNC(RIGHT(N8,4)/1000,0)</f>
        <v>#VALUE!</v>
      </c>
      <c r="CC3" s="10" t="e">
        <f>TRUNC(RIGHT(N8,3)/100,0)</f>
        <v>#VALUE!</v>
      </c>
      <c r="CD3" s="10" t="e">
        <f>TRUNC(RIGHT(N8,2)/10,0)</f>
        <v>#VALUE!</v>
      </c>
      <c r="CE3" s="10" t="e">
        <f>TRUNC(RIGHT(N8,1)/1,0)</f>
        <v>#VALUE!</v>
      </c>
      <c r="CF3" s="11"/>
      <c r="CG3" s="10" t="e">
        <f>TRUNC(RIGHT(O8,4)/1000,0)</f>
        <v>#VALUE!</v>
      </c>
      <c r="CH3" s="10" t="e">
        <f>TRUNC(RIGHT(O8,3)/100,0)</f>
        <v>#VALUE!</v>
      </c>
      <c r="CI3" s="10" t="e">
        <f>TRUNC(RIGHT(O8,2)/10,0)</f>
        <v>#VALUE!</v>
      </c>
      <c r="CJ3" s="10" t="e">
        <f>TRUNC(RIGHT(O8,1)/1,0)</f>
        <v>#VALUE!</v>
      </c>
      <c r="CK3" s="11"/>
      <c r="CL3" s="10" t="e">
        <f>TRUNC(RIGHT(P8,4)/1000,0)</f>
        <v>#VALUE!</v>
      </c>
      <c r="CM3" s="10" t="e">
        <f>TRUNC(RIGHT(P8,3)/100,0)</f>
        <v>#VALUE!</v>
      </c>
      <c r="CN3" s="10" t="e">
        <f>TRUNC(RIGHT(P8,2)/10,0)</f>
        <v>#VALUE!</v>
      </c>
      <c r="CO3" s="10" t="e">
        <f>TRUNC(RIGHT(P8,1)/1,0)</f>
        <v>#VALUE!</v>
      </c>
    </row>
    <row r="4" spans="1:93">
      <c r="A4" s="130" t="s">
        <v>27</v>
      </c>
      <c r="B4" s="132"/>
      <c r="C4" s="132"/>
      <c r="D4" s="92"/>
      <c r="E4" s="5"/>
      <c r="F4" s="5"/>
      <c r="G4" s="53"/>
      <c r="H4" s="55"/>
      <c r="I4" s="53"/>
      <c r="J4" s="5"/>
      <c r="K4" s="30"/>
      <c r="L4" s="5"/>
      <c r="M4" s="5"/>
      <c r="N4" s="5"/>
      <c r="O4" s="6"/>
      <c r="P4" s="64"/>
      <c r="Q4" s="42"/>
      <c r="R4" s="143"/>
      <c r="S4" s="143"/>
      <c r="T4" s="143"/>
      <c r="U4" s="143"/>
      <c r="V4" s="146"/>
      <c r="W4" s="124"/>
      <c r="X4" s="125"/>
      <c r="Y4" s="125"/>
      <c r="Z4" s="125"/>
      <c r="AA4" s="126"/>
      <c r="AB4" s="6"/>
      <c r="AC4" s="6"/>
      <c r="AD4" s="6"/>
      <c r="AE4" s="6"/>
      <c r="AF4" s="6"/>
      <c r="AG4" s="19"/>
      <c r="AH4" s="15"/>
      <c r="AI4" s="1"/>
      <c r="AJ4" s="10">
        <f>E9</f>
        <v>0</v>
      </c>
      <c r="AK4" s="10">
        <f>E10</f>
        <v>0</v>
      </c>
      <c r="AL4" s="10">
        <f>E11</f>
        <v>0</v>
      </c>
      <c r="AM4" s="11"/>
      <c r="AN4" s="1"/>
      <c r="AO4" s="10">
        <f>F9</f>
        <v>0</v>
      </c>
      <c r="AP4" s="10">
        <f>F10</f>
        <v>0</v>
      </c>
      <c r="AQ4" s="10">
        <f>F11</f>
        <v>0</v>
      </c>
      <c r="AR4" s="11"/>
      <c r="AS4" s="1"/>
      <c r="AT4" s="10">
        <f>G9</f>
        <v>0</v>
      </c>
      <c r="AU4" s="10">
        <f>G10</f>
        <v>0</v>
      </c>
      <c r="AV4" s="10">
        <f>G11</f>
        <v>0</v>
      </c>
      <c r="AW4" s="11"/>
      <c r="AX4" s="1"/>
      <c r="AY4" s="10">
        <f>H9</f>
        <v>0</v>
      </c>
      <c r="AZ4" s="10">
        <f>H10</f>
        <v>0</v>
      </c>
      <c r="BA4" s="10">
        <f>H11</f>
        <v>0</v>
      </c>
      <c r="BB4" s="11"/>
      <c r="BC4" s="1"/>
      <c r="BD4" s="10">
        <f>I9</f>
        <v>0</v>
      </c>
      <c r="BE4" s="10">
        <f>I10</f>
        <v>0</v>
      </c>
      <c r="BF4" s="10">
        <f>I11</f>
        <v>0</v>
      </c>
      <c r="BG4" s="11"/>
      <c r="BH4" s="1"/>
      <c r="BI4" s="10">
        <f>J9</f>
        <v>0</v>
      </c>
      <c r="BJ4" s="10">
        <f>J10</f>
        <v>0</v>
      </c>
      <c r="BK4" s="10">
        <f>J11</f>
        <v>0</v>
      </c>
      <c r="BL4" s="11"/>
      <c r="BM4" s="1"/>
      <c r="BN4" s="10">
        <f>K9</f>
        <v>0</v>
      </c>
      <c r="BO4" s="10">
        <f>K10</f>
        <v>0</v>
      </c>
      <c r="BP4" s="10">
        <f>K11</f>
        <v>0</v>
      </c>
      <c r="BQ4" s="11"/>
      <c r="BR4" s="1"/>
      <c r="BS4" s="10">
        <f>L9</f>
        <v>0</v>
      </c>
      <c r="BT4" s="10">
        <f>L10</f>
        <v>0</v>
      </c>
      <c r="BU4" s="10">
        <f>L11</f>
        <v>0</v>
      </c>
      <c r="BV4" s="11"/>
      <c r="BW4" s="1"/>
      <c r="BX4" s="10">
        <f>M9</f>
        <v>0</v>
      </c>
      <c r="BY4" s="10">
        <f>M10</f>
        <v>0</v>
      </c>
      <c r="BZ4" s="10">
        <f>M11</f>
        <v>0</v>
      </c>
      <c r="CA4" s="11"/>
      <c r="CB4" s="1"/>
      <c r="CC4" s="10">
        <f>N9</f>
        <v>0</v>
      </c>
      <c r="CD4" s="10">
        <f>N10</f>
        <v>0</v>
      </c>
      <c r="CE4" s="10">
        <f>N11</f>
        <v>0</v>
      </c>
      <c r="CF4" s="11"/>
      <c r="CG4" s="1"/>
      <c r="CH4" s="10">
        <f>O9</f>
        <v>0</v>
      </c>
      <c r="CI4" s="10">
        <f>O10</f>
        <v>0</v>
      </c>
      <c r="CJ4" s="10">
        <f>O11</f>
        <v>0</v>
      </c>
      <c r="CK4" s="11"/>
      <c r="CL4" s="1"/>
      <c r="CM4" s="10">
        <f>P9</f>
        <v>0</v>
      </c>
      <c r="CN4" s="10">
        <f>P9</f>
        <v>0</v>
      </c>
      <c r="CO4" s="10">
        <f>P11</f>
        <v>0</v>
      </c>
    </row>
    <row r="5" spans="1:93" ht="15">
      <c r="A5" s="55"/>
      <c r="B5" s="99"/>
      <c r="C5" s="133" t="s">
        <v>14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6"/>
      <c r="P5" s="64"/>
      <c r="Q5" s="42"/>
      <c r="R5" s="143"/>
      <c r="S5" s="143"/>
      <c r="T5" s="143"/>
      <c r="U5" s="143"/>
      <c r="V5" s="146"/>
      <c r="W5" s="124"/>
      <c r="X5" s="125"/>
      <c r="Y5" s="125"/>
      <c r="Z5" s="125"/>
      <c r="AA5" s="126"/>
      <c r="AB5" s="6"/>
      <c r="AC5" s="85"/>
      <c r="AD5" s="19"/>
      <c r="AE5" s="19"/>
      <c r="AF5" s="19"/>
      <c r="AG5" s="19"/>
      <c r="AH5" s="2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</row>
    <row r="6" spans="1:93">
      <c r="A6" s="135" t="s">
        <v>74</v>
      </c>
      <c r="B6" s="99"/>
      <c r="C6" s="137" t="s">
        <v>25</v>
      </c>
      <c r="D6" s="138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57"/>
      <c r="P6" s="67"/>
      <c r="Q6" s="139" t="s">
        <v>40</v>
      </c>
      <c r="R6" s="144"/>
      <c r="S6" s="144"/>
      <c r="T6" s="144"/>
      <c r="U6" s="144"/>
      <c r="V6" s="146"/>
      <c r="W6" s="127"/>
      <c r="X6" s="128"/>
      <c r="Y6" s="128"/>
      <c r="Z6" s="128"/>
      <c r="AA6" s="129"/>
      <c r="AB6" s="6"/>
      <c r="AC6" s="6"/>
      <c r="AD6" s="19"/>
      <c r="AE6" s="19"/>
      <c r="AF6" s="19"/>
      <c r="AG6" s="19"/>
      <c r="AH6" t="s">
        <v>35</v>
      </c>
      <c r="AI6" s="3" t="s">
        <v>15</v>
      </c>
      <c r="AJ6" s="3" t="s">
        <v>16</v>
      </c>
      <c r="AK6" s="3" t="s">
        <v>17</v>
      </c>
      <c r="AL6" s="3" t="s">
        <v>18</v>
      </c>
      <c r="AM6" s="11"/>
      <c r="AN6" s="3" t="s">
        <v>15</v>
      </c>
      <c r="AO6" s="3" t="s">
        <v>16</v>
      </c>
      <c r="AP6" s="3" t="s">
        <v>17</v>
      </c>
      <c r="AQ6" s="3" t="s">
        <v>18</v>
      </c>
      <c r="AR6" s="11"/>
      <c r="AS6" s="3" t="s">
        <v>15</v>
      </c>
      <c r="AT6" s="3" t="s">
        <v>16</v>
      </c>
      <c r="AU6" s="3" t="s">
        <v>17</v>
      </c>
      <c r="AV6" s="3" t="s">
        <v>18</v>
      </c>
      <c r="AW6" s="11"/>
      <c r="AX6" s="3" t="s">
        <v>15</v>
      </c>
      <c r="AY6" s="3" t="s">
        <v>16</v>
      </c>
      <c r="AZ6" s="3" t="s">
        <v>17</v>
      </c>
      <c r="BA6" s="3" t="s">
        <v>18</v>
      </c>
      <c r="BB6" s="11"/>
      <c r="BC6" s="3" t="s">
        <v>15</v>
      </c>
      <c r="BD6" s="3" t="s">
        <v>16</v>
      </c>
      <c r="BE6" s="3" t="s">
        <v>17</v>
      </c>
      <c r="BF6" s="3" t="s">
        <v>18</v>
      </c>
      <c r="BG6" s="11"/>
      <c r="BH6" s="3" t="s">
        <v>15</v>
      </c>
      <c r="BI6" s="3" t="s">
        <v>16</v>
      </c>
      <c r="BJ6" s="3" t="s">
        <v>17</v>
      </c>
      <c r="BK6" s="3" t="s">
        <v>18</v>
      </c>
      <c r="BL6" s="11"/>
      <c r="BM6" s="3" t="s">
        <v>15</v>
      </c>
      <c r="BN6" s="3" t="s">
        <v>16</v>
      </c>
      <c r="BO6" s="3" t="s">
        <v>17</v>
      </c>
      <c r="BP6" s="3" t="s">
        <v>18</v>
      </c>
      <c r="BQ6" s="11"/>
      <c r="BR6" s="3" t="s">
        <v>15</v>
      </c>
      <c r="BS6" s="3" t="s">
        <v>16</v>
      </c>
      <c r="BT6" s="3" t="s">
        <v>17</v>
      </c>
      <c r="BU6" s="3" t="s">
        <v>18</v>
      </c>
      <c r="BV6" s="11"/>
      <c r="BW6" s="3" t="s">
        <v>15</v>
      </c>
      <c r="BX6" s="3" t="s">
        <v>16</v>
      </c>
      <c r="BY6" s="3" t="s">
        <v>17</v>
      </c>
      <c r="BZ6" s="3" t="s">
        <v>18</v>
      </c>
      <c r="CA6" s="11"/>
      <c r="CB6" s="3" t="s">
        <v>15</v>
      </c>
      <c r="CC6" s="3" t="s">
        <v>16</v>
      </c>
      <c r="CD6" s="3" t="s">
        <v>17</v>
      </c>
      <c r="CE6" s="3" t="s">
        <v>18</v>
      </c>
      <c r="CF6" s="11"/>
      <c r="CG6" s="3" t="s">
        <v>15</v>
      </c>
      <c r="CH6" s="3" t="s">
        <v>16</v>
      </c>
      <c r="CI6" s="3" t="s">
        <v>17</v>
      </c>
      <c r="CJ6" s="3" t="s">
        <v>18</v>
      </c>
      <c r="CK6" s="11"/>
      <c r="CL6" s="3" t="s">
        <v>15</v>
      </c>
      <c r="CM6" s="3" t="s">
        <v>16</v>
      </c>
      <c r="CN6" s="3" t="s">
        <v>17</v>
      </c>
      <c r="CO6" s="3" t="s">
        <v>18</v>
      </c>
    </row>
    <row r="7" spans="1:93">
      <c r="A7" s="136"/>
      <c r="B7" s="101"/>
      <c r="C7" s="137" t="s">
        <v>19</v>
      </c>
      <c r="D7" s="138"/>
      <c r="E7" s="54"/>
      <c r="F7" s="54"/>
      <c r="G7" s="54"/>
      <c r="H7" s="54"/>
      <c r="I7" s="54"/>
      <c r="J7" s="54"/>
      <c r="K7" s="54"/>
      <c r="L7" s="54"/>
      <c r="M7" s="54"/>
      <c r="N7" s="54"/>
      <c r="O7" s="58"/>
      <c r="P7" s="68"/>
      <c r="Q7" s="139"/>
      <c r="R7" s="44" t="s">
        <v>64</v>
      </c>
      <c r="S7" s="44" t="s">
        <v>56</v>
      </c>
      <c r="T7" s="47"/>
      <c r="U7" s="47"/>
      <c r="V7" s="146"/>
      <c r="W7" s="116" t="s">
        <v>41</v>
      </c>
      <c r="X7" s="116" t="s">
        <v>42</v>
      </c>
      <c r="Y7" s="116" t="s">
        <v>22</v>
      </c>
      <c r="Z7" s="116" t="s">
        <v>29</v>
      </c>
      <c r="AA7" s="117" t="s">
        <v>34</v>
      </c>
      <c r="AB7" s="28"/>
      <c r="AC7" s="6"/>
      <c r="AD7" s="6"/>
      <c r="AE7" s="6"/>
      <c r="AF7" s="19"/>
      <c r="AG7" s="19"/>
      <c r="AH7" s="13" t="s">
        <v>20</v>
      </c>
      <c r="AI7" s="2" t="s">
        <v>20</v>
      </c>
      <c r="AJ7" s="2"/>
      <c r="AK7" s="2" t="s">
        <v>21</v>
      </c>
      <c r="AL7" s="12" t="s">
        <v>1</v>
      </c>
      <c r="AM7" s="11"/>
      <c r="AN7" s="2" t="s">
        <v>20</v>
      </c>
      <c r="AO7" s="2"/>
      <c r="AP7" s="2" t="s">
        <v>21</v>
      </c>
      <c r="AQ7" s="12" t="s">
        <v>1</v>
      </c>
      <c r="AR7" s="11"/>
      <c r="AS7" s="2" t="s">
        <v>20</v>
      </c>
      <c r="AT7" s="2"/>
      <c r="AU7" s="2" t="s">
        <v>21</v>
      </c>
      <c r="AV7" s="12" t="s">
        <v>1</v>
      </c>
      <c r="AW7" s="11"/>
      <c r="AX7" s="2" t="s">
        <v>20</v>
      </c>
      <c r="AY7" s="2"/>
      <c r="AZ7" s="2" t="s">
        <v>21</v>
      </c>
      <c r="BA7" s="12" t="s">
        <v>1</v>
      </c>
      <c r="BB7" s="11"/>
      <c r="BC7" s="2" t="s">
        <v>20</v>
      </c>
      <c r="BD7" s="2"/>
      <c r="BE7" s="2" t="s">
        <v>21</v>
      </c>
      <c r="BF7" s="12" t="s">
        <v>1</v>
      </c>
      <c r="BG7" s="11"/>
      <c r="BH7" s="2" t="s">
        <v>20</v>
      </c>
      <c r="BI7" s="2"/>
      <c r="BJ7" s="2" t="s">
        <v>21</v>
      </c>
      <c r="BK7" s="12" t="s">
        <v>1</v>
      </c>
      <c r="BL7" s="11"/>
      <c r="BM7" s="2" t="s">
        <v>20</v>
      </c>
      <c r="BN7" s="2"/>
      <c r="BO7" s="2" t="s">
        <v>21</v>
      </c>
      <c r="BP7" s="12" t="s">
        <v>1</v>
      </c>
      <c r="BQ7" s="11"/>
      <c r="BR7" s="2" t="s">
        <v>20</v>
      </c>
      <c r="BS7" s="2"/>
      <c r="BT7" s="2" t="s">
        <v>21</v>
      </c>
      <c r="BU7" s="12" t="s">
        <v>1</v>
      </c>
      <c r="BV7" s="11"/>
      <c r="BW7" s="2" t="s">
        <v>20</v>
      </c>
      <c r="BX7" s="2"/>
      <c r="BY7" s="2" t="s">
        <v>21</v>
      </c>
      <c r="BZ7" s="12" t="s">
        <v>1</v>
      </c>
      <c r="CA7" s="11"/>
      <c r="CB7" s="2" t="s">
        <v>20</v>
      </c>
      <c r="CC7" s="2"/>
      <c r="CD7" s="2" t="s">
        <v>21</v>
      </c>
      <c r="CE7" s="12" t="s">
        <v>1</v>
      </c>
      <c r="CF7" s="11"/>
      <c r="CG7" s="2" t="s">
        <v>20</v>
      </c>
      <c r="CH7" s="2"/>
      <c r="CI7" s="2" t="s">
        <v>21</v>
      </c>
      <c r="CJ7" s="12" t="s">
        <v>1</v>
      </c>
      <c r="CK7" s="11"/>
      <c r="CL7" s="2" t="s">
        <v>20</v>
      </c>
      <c r="CM7" s="2"/>
      <c r="CN7" s="2" t="s">
        <v>21</v>
      </c>
      <c r="CO7" s="12" t="s">
        <v>1</v>
      </c>
    </row>
    <row r="8" spans="1:93">
      <c r="A8" s="136"/>
      <c r="B8" s="101"/>
      <c r="C8" s="119" t="s">
        <v>28</v>
      </c>
      <c r="D8" s="52" t="s">
        <v>17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59"/>
      <c r="P8" s="68"/>
      <c r="Q8" s="139"/>
      <c r="R8" s="44"/>
      <c r="S8" s="44"/>
      <c r="T8" s="47"/>
      <c r="U8" s="47"/>
      <c r="V8" s="146"/>
      <c r="W8" s="116"/>
      <c r="X8" s="116"/>
      <c r="Y8" s="116"/>
      <c r="Z8" s="116"/>
      <c r="AA8" s="118"/>
      <c r="AB8" s="86"/>
      <c r="AC8" s="19"/>
      <c r="AD8" s="6"/>
      <c r="AE8" s="6"/>
      <c r="AF8" s="6"/>
      <c r="AG8" s="6"/>
      <c r="AH8" s="39" t="s">
        <v>44</v>
      </c>
      <c r="AI8" s="10" t="e">
        <f>($AL$3*10)+$AJ$3</f>
        <v>#VALUE!</v>
      </c>
      <c r="AJ8" s="10">
        <f>$AK$4+$AL$4</f>
        <v>0</v>
      </c>
      <c r="AK8" s="2">
        <v>1234</v>
      </c>
      <c r="AL8" s="10" t="e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#N/A</v>
      </c>
      <c r="AM8" s="11"/>
      <c r="AN8" s="10" t="e">
        <f>(AQ$3*10)+AO$3</f>
        <v>#VALUE!</v>
      </c>
      <c r="AO8" s="10">
        <f>AP$4+AQ$4</f>
        <v>0</v>
      </c>
      <c r="AP8" s="2">
        <v>1234</v>
      </c>
      <c r="AQ8" s="10" t="e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#N/A</v>
      </c>
      <c r="AR8" s="11"/>
      <c r="AS8" s="10" t="e">
        <f>(AV$3*10)+AT$3</f>
        <v>#VALUE!</v>
      </c>
      <c r="AT8" s="10">
        <f>AU$4+AV$4</f>
        <v>0</v>
      </c>
      <c r="AU8" s="2">
        <v>1234</v>
      </c>
      <c r="AV8" s="10" t="e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#N/A</v>
      </c>
      <c r="AW8" s="11"/>
      <c r="AX8" s="10" t="e">
        <f>(BA$3*10)+AY$3</f>
        <v>#VALUE!</v>
      </c>
      <c r="AY8" s="10">
        <f>AZ$4+BA$4</f>
        <v>0</v>
      </c>
      <c r="AZ8" s="2">
        <v>1234</v>
      </c>
      <c r="BA8" s="10" t="e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#N/A</v>
      </c>
      <c r="BB8" s="11"/>
      <c r="BC8" s="10" t="e">
        <f>(BF$3*10)+BD$3</f>
        <v>#VALUE!</v>
      </c>
      <c r="BD8" s="10">
        <f>BE$4+BF$4</f>
        <v>0</v>
      </c>
      <c r="BE8" s="2">
        <v>1234</v>
      </c>
      <c r="BF8" s="10" t="e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#N/A</v>
      </c>
      <c r="BG8" s="11"/>
      <c r="BH8" s="10" t="e">
        <f>(BK$3*10)+BI$3</f>
        <v>#VALUE!</v>
      </c>
      <c r="BI8" s="10">
        <f>BJ$4+BK$4</f>
        <v>0</v>
      </c>
      <c r="BJ8" s="2">
        <v>1234</v>
      </c>
      <c r="BK8" s="10" t="e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#N/A</v>
      </c>
      <c r="BL8" s="11"/>
      <c r="BM8" s="10" t="e">
        <f>(BP$3*10)+BN$3</f>
        <v>#VALUE!</v>
      </c>
      <c r="BN8" s="10">
        <f>BO$4+BP$4</f>
        <v>0</v>
      </c>
      <c r="BO8" s="2">
        <v>1234</v>
      </c>
      <c r="BP8" s="10" t="e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#N/A</v>
      </c>
      <c r="BQ8" s="11"/>
      <c r="BR8" s="10" t="e">
        <f>(BU$3*10)+BS$3</f>
        <v>#VALUE!</v>
      </c>
      <c r="BS8" s="10">
        <f>BT$4+BU$4</f>
        <v>0</v>
      </c>
      <c r="BT8" s="2">
        <v>1234</v>
      </c>
      <c r="BU8" s="10" t="e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#N/A</v>
      </c>
      <c r="BV8" s="11"/>
      <c r="BW8" s="10" t="e">
        <f>(BZ$3*10)+BX$3</f>
        <v>#VALUE!</v>
      </c>
      <c r="BX8" s="10">
        <f>BY$4+BZ$4</f>
        <v>0</v>
      </c>
      <c r="BY8" s="2">
        <v>1234</v>
      </c>
      <c r="BZ8" s="10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11"/>
      <c r="CB8" s="10" t="e">
        <f>(CE$3*10)+CC$3</f>
        <v>#VALUE!</v>
      </c>
      <c r="CC8" s="10">
        <f>CD$4+CE$4</f>
        <v>0</v>
      </c>
      <c r="CD8" s="2">
        <v>1234</v>
      </c>
      <c r="CE8" s="10" t="e">
        <f t="shared" ref="CE8:CE21" ca="1" si="0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11"/>
      <c r="CG8" s="10" t="e">
        <f>(CJ$3*10)+CH$3</f>
        <v>#VALUE!</v>
      </c>
      <c r="CH8" s="10">
        <f>CI$4+CJ$4</f>
        <v>0</v>
      </c>
      <c r="CI8" s="2">
        <v>1234</v>
      </c>
      <c r="CJ8" s="10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11"/>
      <c r="CL8" s="10" t="e">
        <f>(CO$3*10)+CM$3</f>
        <v>#VALUE!</v>
      </c>
      <c r="CM8" s="10">
        <f>CN$4+CO$4</f>
        <v>0</v>
      </c>
      <c r="CN8" s="2">
        <v>1234</v>
      </c>
      <c r="CO8" s="10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>
      <c r="A9" s="136"/>
      <c r="B9" s="101"/>
      <c r="C9" s="119"/>
      <c r="D9" s="52" t="s">
        <v>68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59"/>
      <c r="P9" s="68"/>
      <c r="Q9" s="139"/>
      <c r="R9" s="44"/>
      <c r="S9" s="44"/>
      <c r="T9" s="47"/>
      <c r="U9" s="47"/>
      <c r="V9" s="146"/>
      <c r="W9" s="116"/>
      <c r="X9" s="116"/>
      <c r="Y9" s="116"/>
      <c r="Z9" s="116"/>
      <c r="AA9" s="118"/>
      <c r="AB9" s="28"/>
      <c r="AC9" s="87"/>
      <c r="AD9" s="6"/>
      <c r="AE9" s="6"/>
      <c r="AF9" s="6"/>
      <c r="AG9" s="6"/>
      <c r="AH9" s="39" t="s">
        <v>30</v>
      </c>
      <c r="AI9" s="10" t="e">
        <f>($AL$3*10)+$AI$3</f>
        <v>#VALUE!</v>
      </c>
      <c r="AJ9" s="10">
        <f>$AJ$4+$AK$4+$AL$4</f>
        <v>0</v>
      </c>
      <c r="AK9" s="2">
        <v>1243</v>
      </c>
      <c r="AL9" s="10" t="e">
        <f t="shared" ref="AL9:AL31" ca="1" si="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#N/A</v>
      </c>
      <c r="AM9" s="11"/>
      <c r="AN9" s="10" t="e">
        <f>(AQ$3*10)+AN$3</f>
        <v>#VALUE!</v>
      </c>
      <c r="AO9" s="10">
        <f>AO$4+AP$4+AQ$4</f>
        <v>0</v>
      </c>
      <c r="AP9" s="2">
        <v>1243</v>
      </c>
      <c r="AQ9" s="10" t="e">
        <f t="shared" ref="AQ9:AQ31" ca="1" si="2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#N/A</v>
      </c>
      <c r="AR9" s="11"/>
      <c r="AS9" s="10" t="e">
        <f>(AV$3*10)+AS$3</f>
        <v>#VALUE!</v>
      </c>
      <c r="AT9" s="10">
        <f>AT$4+AU$4+AV$4</f>
        <v>0</v>
      </c>
      <c r="AU9" s="2">
        <v>1243</v>
      </c>
      <c r="AV9" s="10" t="e">
        <f t="shared" ref="AV9:AV31" ca="1" si="3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#N/A</v>
      </c>
      <c r="AW9" s="11"/>
      <c r="AX9" s="10" t="e">
        <f>(BA$3*10)+AX$3</f>
        <v>#VALUE!</v>
      </c>
      <c r="AY9" s="10">
        <f>AY$4+AZ$4+BA$4</f>
        <v>0</v>
      </c>
      <c r="AZ9" s="2">
        <v>1243</v>
      </c>
      <c r="BA9" s="10" t="e">
        <f t="shared" ref="BA9:BA31" ca="1" si="4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#N/A</v>
      </c>
      <c r="BB9" s="11"/>
      <c r="BC9" s="10" t="e">
        <f>(BF$3*10)+BC$3</f>
        <v>#VALUE!</v>
      </c>
      <c r="BD9" s="10">
        <f>BD$4+BE$4+BF$4</f>
        <v>0</v>
      </c>
      <c r="BE9" s="2">
        <v>1243</v>
      </c>
      <c r="BF9" s="10" t="e">
        <f t="shared" ref="BF9:BF31" ca="1" si="5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#N/A</v>
      </c>
      <c r="BG9" s="11"/>
      <c r="BH9" s="10" t="e">
        <f>(BK$3*10)+BH$3</f>
        <v>#VALUE!</v>
      </c>
      <c r="BI9" s="10">
        <f>BI$4+BJ$4+BK$4</f>
        <v>0</v>
      </c>
      <c r="BJ9" s="2">
        <v>1243</v>
      </c>
      <c r="BK9" s="10" t="e">
        <f t="shared" ref="BK9:BK31" ca="1" si="6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#N/A</v>
      </c>
      <c r="BL9" s="11"/>
      <c r="BM9" s="10" t="e">
        <f>(BP$3*10)+BM$3</f>
        <v>#VALUE!</v>
      </c>
      <c r="BN9" s="10">
        <f>BN$4+BO$4+BP$4</f>
        <v>0</v>
      </c>
      <c r="BO9" s="2">
        <v>1243</v>
      </c>
      <c r="BP9" s="10" t="e">
        <f t="shared" ref="BP9:BP31" ca="1" si="7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#N/A</v>
      </c>
      <c r="BQ9" s="11"/>
      <c r="BR9" s="10" t="e">
        <f>(BU$3*10)+BR$3</f>
        <v>#VALUE!</v>
      </c>
      <c r="BS9" s="10">
        <f>BS$4+BT$4+BU$4</f>
        <v>0</v>
      </c>
      <c r="BT9" s="2">
        <v>1243</v>
      </c>
      <c r="BU9" s="10" t="e">
        <f t="shared" ref="BU9:BU31" ca="1" si="8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#N/A</v>
      </c>
      <c r="BV9" s="11"/>
      <c r="BW9" s="10" t="e">
        <f>(BZ$3*10)+BW$3</f>
        <v>#VALUE!</v>
      </c>
      <c r="BX9" s="10">
        <f>BX$4+BY$4+BZ$4</f>
        <v>0</v>
      </c>
      <c r="BY9" s="2">
        <v>1243</v>
      </c>
      <c r="BZ9" s="10" t="e">
        <f t="shared" ref="BZ9:BZ31" ca="1" si="9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11"/>
      <c r="CB9" s="10" t="e">
        <f>(CE$3*10)+CB$3</f>
        <v>#VALUE!</v>
      </c>
      <c r="CC9" s="10">
        <f>CC$4+CD$4+CE$4</f>
        <v>0</v>
      </c>
      <c r="CD9" s="2">
        <v>1243</v>
      </c>
      <c r="CE9" s="10" t="e">
        <f t="shared" ca="1" si="0"/>
        <v>#N/A</v>
      </c>
      <c r="CF9" s="11"/>
      <c r="CG9" s="10" t="e">
        <f>(CJ$3*10)+CG$3</f>
        <v>#VALUE!</v>
      </c>
      <c r="CH9" s="10">
        <f>CH$4+CI$4+CJ$4</f>
        <v>0</v>
      </c>
      <c r="CI9" s="2">
        <v>1243</v>
      </c>
      <c r="CJ9" s="10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11"/>
      <c r="CL9" s="10" t="e">
        <f>(CO$3*10)+CL$3</f>
        <v>#VALUE!</v>
      </c>
      <c r="CM9" s="10">
        <f>CM$4+CN$4+CO$4</f>
        <v>0</v>
      </c>
      <c r="CN9" s="2">
        <v>1243</v>
      </c>
      <c r="CO9" s="10" t="e">
        <f t="shared" ref="CO9:CO31" ca="1" si="10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ht="15.75" customHeight="1">
      <c r="A10" s="136"/>
      <c r="B10" s="102"/>
      <c r="C10" s="120"/>
      <c r="D10" s="49" t="s">
        <v>67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59"/>
      <c r="P10" s="68"/>
      <c r="Q10" s="139"/>
      <c r="R10" s="44"/>
      <c r="S10" s="44"/>
      <c r="T10" s="47"/>
      <c r="U10" s="47"/>
      <c r="V10" s="146"/>
      <c r="W10" s="116"/>
      <c r="X10" s="116"/>
      <c r="Y10" s="116"/>
      <c r="Z10" s="116"/>
      <c r="AA10" s="118"/>
      <c r="AB10" s="6"/>
      <c r="AC10" s="28"/>
      <c r="AD10" s="6"/>
      <c r="AE10" s="6"/>
      <c r="AF10" s="6"/>
      <c r="AG10" s="6"/>
      <c r="AH10" s="39" t="s">
        <v>45</v>
      </c>
      <c r="AI10" s="10" t="e">
        <f>($AL$3*10)+$AK$3</f>
        <v>#VALUE!</v>
      </c>
      <c r="AJ10" s="10">
        <f>$AL$4</f>
        <v>0</v>
      </c>
      <c r="AK10" s="2">
        <v>1324</v>
      </c>
      <c r="AL10" s="10" t="e">
        <f t="shared" ca="1" si="1"/>
        <v>#N/A</v>
      </c>
      <c r="AM10" s="11"/>
      <c r="AN10" s="10" t="e">
        <f>(AQ$3*10)+AP$3</f>
        <v>#VALUE!</v>
      </c>
      <c r="AO10" s="10">
        <f>$AQ$4</f>
        <v>0</v>
      </c>
      <c r="AP10" s="2">
        <v>1324</v>
      </c>
      <c r="AQ10" s="10" t="e">
        <f t="shared" ca="1" si="2"/>
        <v>#N/A</v>
      </c>
      <c r="AR10" s="11"/>
      <c r="AS10" s="10" t="e">
        <f>(AV$3*10)+AU$3</f>
        <v>#VALUE!</v>
      </c>
      <c r="AT10" s="10">
        <f>$AV$4</f>
        <v>0</v>
      </c>
      <c r="AU10" s="2">
        <v>1324</v>
      </c>
      <c r="AV10" s="10" t="e">
        <f t="shared" ca="1" si="3"/>
        <v>#N/A</v>
      </c>
      <c r="AW10" s="11"/>
      <c r="AX10" s="10" t="e">
        <f>(BA$3*10)+AZ$3</f>
        <v>#VALUE!</v>
      </c>
      <c r="AY10" s="10">
        <f>$BA$4</f>
        <v>0</v>
      </c>
      <c r="AZ10" s="2">
        <v>1324</v>
      </c>
      <c r="BA10" s="10" t="e">
        <f t="shared" ca="1" si="4"/>
        <v>#N/A</v>
      </c>
      <c r="BB10" s="11"/>
      <c r="BC10" s="10" t="e">
        <f>(BF$3*10)+BE$3</f>
        <v>#VALUE!</v>
      </c>
      <c r="BD10" s="10">
        <f>$BF$4</f>
        <v>0</v>
      </c>
      <c r="BE10" s="2">
        <v>1324</v>
      </c>
      <c r="BF10" s="10" t="e">
        <f t="shared" ca="1" si="5"/>
        <v>#N/A</v>
      </c>
      <c r="BG10" s="11"/>
      <c r="BH10" s="10" t="e">
        <f>(BK$3*10)+BJ$3</f>
        <v>#VALUE!</v>
      </c>
      <c r="BI10" s="10">
        <f>$BK$4</f>
        <v>0</v>
      </c>
      <c r="BJ10" s="2">
        <v>1324</v>
      </c>
      <c r="BK10" s="10" t="e">
        <f t="shared" ca="1" si="6"/>
        <v>#N/A</v>
      </c>
      <c r="BL10" s="11"/>
      <c r="BM10" s="10" t="e">
        <f>(BP$3*10)+BO$3</f>
        <v>#VALUE!</v>
      </c>
      <c r="BN10" s="10">
        <f>$BP$4</f>
        <v>0</v>
      </c>
      <c r="BO10" s="2">
        <v>1324</v>
      </c>
      <c r="BP10" s="10" t="e">
        <f t="shared" ca="1" si="7"/>
        <v>#N/A</v>
      </c>
      <c r="BQ10" s="11"/>
      <c r="BR10" s="10" t="e">
        <f>(BU$3*10)+BT$3</f>
        <v>#VALUE!</v>
      </c>
      <c r="BS10" s="10">
        <f>$BU$4</f>
        <v>0</v>
      </c>
      <c r="BT10" s="2">
        <v>1324</v>
      </c>
      <c r="BU10" s="10" t="e">
        <f t="shared" ca="1" si="8"/>
        <v>#N/A</v>
      </c>
      <c r="BV10" s="11"/>
      <c r="BW10" s="10" t="e">
        <f>(BZ$3*10)+BY$3</f>
        <v>#VALUE!</v>
      </c>
      <c r="BX10" s="10">
        <f>$BZ$4</f>
        <v>0</v>
      </c>
      <c r="BY10" s="2">
        <v>1324</v>
      </c>
      <c r="BZ10" s="10" t="e">
        <f t="shared" ca="1" si="9"/>
        <v>#N/A</v>
      </c>
      <c r="CA10" s="11"/>
      <c r="CB10" s="10" t="e">
        <f>(CE$3*10)+CD$3</f>
        <v>#VALUE!</v>
      </c>
      <c r="CC10" s="10">
        <f>$CE$4</f>
        <v>0</v>
      </c>
      <c r="CD10" s="2">
        <v>1324</v>
      </c>
      <c r="CE10" s="10" t="e">
        <f t="shared" ca="1" si="0"/>
        <v>#N/A</v>
      </c>
      <c r="CF10" s="11"/>
      <c r="CG10" s="10" t="e">
        <f>(CJ$3*10)+CI$3</f>
        <v>#VALUE!</v>
      </c>
      <c r="CH10" s="10">
        <f>$CJ$4</f>
        <v>0</v>
      </c>
      <c r="CI10" s="2">
        <v>1324</v>
      </c>
      <c r="CJ10" s="10" t="e">
        <f t="shared" ref="CJ10:CJ31" ca="1" si="1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11"/>
      <c r="CL10" s="10" t="e">
        <f>(CO$3*10)+CN$3</f>
        <v>#VALUE!</v>
      </c>
      <c r="CM10" s="10">
        <f>$CO$4</f>
        <v>0</v>
      </c>
      <c r="CN10" s="2">
        <v>1324</v>
      </c>
      <c r="CO10" s="10" t="e">
        <f t="shared" ca="1" si="10"/>
        <v>#N/A</v>
      </c>
    </row>
    <row r="11" spans="1:93" ht="16.5" customHeight="1">
      <c r="A11" s="136"/>
      <c r="B11" s="103"/>
      <c r="C11" s="120"/>
      <c r="D11" s="49" t="s">
        <v>120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59"/>
      <c r="P11" s="68"/>
      <c r="Q11" s="139"/>
      <c r="R11" s="44"/>
      <c r="S11" s="44"/>
      <c r="T11" s="48"/>
      <c r="U11" s="47"/>
      <c r="V11" s="146"/>
      <c r="W11" s="116"/>
      <c r="X11" s="116"/>
      <c r="Y11" s="116"/>
      <c r="Z11" s="116"/>
      <c r="AA11" s="118"/>
      <c r="AB11" s="6"/>
      <c r="AC11" s="6"/>
      <c r="AD11" s="6"/>
      <c r="AE11" s="6"/>
      <c r="AF11" s="6"/>
      <c r="AG11" s="6"/>
      <c r="AH11" s="39" t="s">
        <v>46</v>
      </c>
      <c r="AI11" s="10" t="e">
        <f>($AJ$3*10)+$AL$3</f>
        <v>#VALUE!</v>
      </c>
      <c r="AJ11" s="2">
        <v>0</v>
      </c>
      <c r="AK11" s="2">
        <v>1342</v>
      </c>
      <c r="AL11" s="10" t="e">
        <f t="shared" ca="1" si="1"/>
        <v>#N/A</v>
      </c>
      <c r="AM11" s="11"/>
      <c r="AN11" s="10" t="e">
        <f>(AO$3*10)+AQ$3</f>
        <v>#VALUE!</v>
      </c>
      <c r="AO11" s="2">
        <v>0</v>
      </c>
      <c r="AP11" s="2">
        <v>1342</v>
      </c>
      <c r="AQ11" s="10" t="e">
        <f t="shared" ca="1" si="2"/>
        <v>#N/A</v>
      </c>
      <c r="AR11" s="11"/>
      <c r="AS11" s="10" t="e">
        <f>(AT$3*10)+AV$3</f>
        <v>#VALUE!</v>
      </c>
      <c r="AT11" s="2">
        <v>0</v>
      </c>
      <c r="AU11" s="2">
        <v>1342</v>
      </c>
      <c r="AV11" s="10" t="e">
        <f t="shared" ca="1" si="3"/>
        <v>#N/A</v>
      </c>
      <c r="AW11" s="11"/>
      <c r="AX11" s="10" t="e">
        <f>(AY$3*10)+BA$3</f>
        <v>#VALUE!</v>
      </c>
      <c r="AY11" s="2">
        <v>0</v>
      </c>
      <c r="AZ11" s="2">
        <v>1342</v>
      </c>
      <c r="BA11" s="10" t="e">
        <f t="shared" ca="1" si="4"/>
        <v>#N/A</v>
      </c>
      <c r="BB11" s="11"/>
      <c r="BC11" s="10" t="e">
        <f>(BD$3*10)+BF$3</f>
        <v>#VALUE!</v>
      </c>
      <c r="BD11" s="2">
        <v>0</v>
      </c>
      <c r="BE11" s="2">
        <v>1342</v>
      </c>
      <c r="BF11" s="10" t="e">
        <f t="shared" ca="1" si="5"/>
        <v>#N/A</v>
      </c>
      <c r="BG11" s="11"/>
      <c r="BH11" s="10" t="e">
        <f>(BI$3*10)+BK$3</f>
        <v>#VALUE!</v>
      </c>
      <c r="BI11" s="2">
        <v>0</v>
      </c>
      <c r="BJ11" s="2">
        <v>1342</v>
      </c>
      <c r="BK11" s="10" t="e">
        <f t="shared" ca="1" si="6"/>
        <v>#N/A</v>
      </c>
      <c r="BL11" s="11"/>
      <c r="BM11" s="10" t="e">
        <f>(BN$3*10)+BP$3</f>
        <v>#VALUE!</v>
      </c>
      <c r="BN11" s="2">
        <v>0</v>
      </c>
      <c r="BO11" s="2">
        <v>1342</v>
      </c>
      <c r="BP11" s="10" t="e">
        <f t="shared" ca="1" si="7"/>
        <v>#N/A</v>
      </c>
      <c r="BQ11" s="11"/>
      <c r="BR11" s="10" t="e">
        <f>(BS$3*10)+BU$3</f>
        <v>#VALUE!</v>
      </c>
      <c r="BS11" s="2">
        <v>0</v>
      </c>
      <c r="BT11" s="2">
        <v>1342</v>
      </c>
      <c r="BU11" s="10" t="e">
        <f t="shared" ca="1" si="8"/>
        <v>#N/A</v>
      </c>
      <c r="BV11" s="11"/>
      <c r="BW11" s="10" t="e">
        <f>(BX$3*10)+BZ$3</f>
        <v>#VALUE!</v>
      </c>
      <c r="BX11" s="2">
        <v>0</v>
      </c>
      <c r="BY11" s="2">
        <v>1342</v>
      </c>
      <c r="BZ11" s="10" t="e">
        <f t="shared" ca="1" si="9"/>
        <v>#N/A</v>
      </c>
      <c r="CA11" s="11"/>
      <c r="CB11" s="10" t="e">
        <f>(CC$3*10)+CE$3</f>
        <v>#VALUE!</v>
      </c>
      <c r="CC11" s="2">
        <v>0</v>
      </c>
      <c r="CD11" s="2">
        <v>1342</v>
      </c>
      <c r="CE11" s="10" t="e">
        <f t="shared" ca="1" si="0"/>
        <v>#N/A</v>
      </c>
      <c r="CF11" s="11"/>
      <c r="CG11" s="10" t="e">
        <f>(CH$3*10)+CJ$3</f>
        <v>#VALUE!</v>
      </c>
      <c r="CH11" s="2">
        <v>0</v>
      </c>
      <c r="CI11" s="2">
        <v>1342</v>
      </c>
      <c r="CJ11" s="10" t="e">
        <f t="shared" ca="1" si="11"/>
        <v>#N/A</v>
      </c>
      <c r="CK11" s="11"/>
      <c r="CL11" s="10" t="e">
        <f>(CM$3*10)+CO$3</f>
        <v>#VALUE!</v>
      </c>
      <c r="CM11" s="2">
        <v>0</v>
      </c>
      <c r="CN11" s="2">
        <v>1342</v>
      </c>
      <c r="CO11" s="10" t="e">
        <f t="shared" ca="1" si="10"/>
        <v>#N/A</v>
      </c>
    </row>
    <row r="12" spans="1:93">
      <c r="A12" s="74"/>
      <c r="B12" s="100"/>
      <c r="C12" s="53"/>
      <c r="D12" s="45"/>
      <c r="E12" s="46" t="str">
        <f>IF((E9+E10+E11)&lt;14,"OK",IF((E9+E10+E11)=14,IF(E10&gt;8,"Cut E &gt;8","OK"),IF((E9+E10+E11)=15, IF(E10&gt;5, "Cut E &gt;5", "OK"), "Cut E &gt;15")))</f>
        <v>OK</v>
      </c>
      <c r="F12" s="46" t="str">
        <f>IF((F9+F10+F11)&lt;14,"OK",IF((F9+F10+F11)=14,IF(F10&gt;8,"Cut E &gt;8","OK"),IF((F9+F10+F11)=15, IF(F10&gt;5, "Cut E &gt;5", "OK"), "Cut E &gt;15")))</f>
        <v>OK</v>
      </c>
      <c r="G12" s="46" t="str">
        <f t="shared" ref="G12:N12" si="12">IF((G9+G10+G11)&lt;14,"OK",IF((G9+G10+G11)=14,IF(G10&gt;8,"Cut E &gt;8","OK"),IF((G9+G10+G11)=15, IF(G10&gt;5, "Cut E &gt;5", "OK"), "Cut E &gt;15")))</f>
        <v>OK</v>
      </c>
      <c r="H12" s="46" t="str">
        <f t="shared" si="12"/>
        <v>OK</v>
      </c>
      <c r="I12" s="46" t="str">
        <f t="shared" si="12"/>
        <v>OK</v>
      </c>
      <c r="J12" s="46" t="str">
        <f t="shared" si="12"/>
        <v>OK</v>
      </c>
      <c r="K12" s="46" t="str">
        <f t="shared" si="12"/>
        <v>OK</v>
      </c>
      <c r="L12" s="46" t="str">
        <f t="shared" si="12"/>
        <v>OK</v>
      </c>
      <c r="M12" s="46" t="str">
        <f t="shared" si="12"/>
        <v>OK</v>
      </c>
      <c r="N12" s="46" t="str">
        <f t="shared" si="12"/>
        <v>OK</v>
      </c>
      <c r="O12" s="60"/>
      <c r="P12" s="69"/>
      <c r="Q12" s="139"/>
      <c r="R12" s="44"/>
      <c r="S12" s="49"/>
      <c r="T12" s="50"/>
      <c r="U12" s="51"/>
      <c r="V12" s="146"/>
      <c r="W12" s="116"/>
      <c r="X12" s="116"/>
      <c r="Y12" s="116"/>
      <c r="Z12" s="116"/>
      <c r="AA12" s="118"/>
      <c r="AB12" s="6"/>
      <c r="AC12" s="6"/>
      <c r="AD12" s="6"/>
      <c r="AE12" s="6"/>
      <c r="AF12" s="6"/>
      <c r="AG12" s="6"/>
      <c r="AH12" s="39" t="s">
        <v>47</v>
      </c>
      <c r="AI12" s="10" t="e">
        <f>($AJ$3*10)+$AI$3</f>
        <v>#VALUE!</v>
      </c>
      <c r="AJ12" s="10">
        <f>$AJ$4</f>
        <v>0</v>
      </c>
      <c r="AK12" s="2">
        <v>1423</v>
      </c>
      <c r="AL12" s="10" t="e">
        <f t="shared" ca="1" si="1"/>
        <v>#N/A</v>
      </c>
      <c r="AM12" s="11"/>
      <c r="AN12" s="10" t="e">
        <f>(AO$3*10)+AN$3</f>
        <v>#VALUE!</v>
      </c>
      <c r="AO12" s="10">
        <f>AO$4</f>
        <v>0</v>
      </c>
      <c r="AP12" s="2">
        <v>1423</v>
      </c>
      <c r="AQ12" s="10" t="e">
        <f t="shared" ca="1" si="2"/>
        <v>#N/A</v>
      </c>
      <c r="AR12" s="11"/>
      <c r="AS12" s="10" t="e">
        <f>(AT$3*10)+AS$3</f>
        <v>#VALUE!</v>
      </c>
      <c r="AT12" s="10">
        <f>AT$4</f>
        <v>0</v>
      </c>
      <c r="AU12" s="2">
        <v>1423</v>
      </c>
      <c r="AV12" s="10" t="e">
        <f t="shared" ca="1" si="3"/>
        <v>#N/A</v>
      </c>
      <c r="AW12" s="11"/>
      <c r="AX12" s="10" t="e">
        <f>(AY$3*10)+AX$3</f>
        <v>#VALUE!</v>
      </c>
      <c r="AY12" s="10">
        <f>AY$4</f>
        <v>0</v>
      </c>
      <c r="AZ12" s="2">
        <v>1423</v>
      </c>
      <c r="BA12" s="10" t="e">
        <f t="shared" ca="1" si="4"/>
        <v>#N/A</v>
      </c>
      <c r="BB12" s="11"/>
      <c r="BC12" s="10" t="e">
        <f>(BD$3*10)+BC$3</f>
        <v>#VALUE!</v>
      </c>
      <c r="BD12" s="10">
        <f>BD$4</f>
        <v>0</v>
      </c>
      <c r="BE12" s="2">
        <v>1423</v>
      </c>
      <c r="BF12" s="10" t="e">
        <f t="shared" ca="1" si="5"/>
        <v>#N/A</v>
      </c>
      <c r="BG12" s="11"/>
      <c r="BH12" s="10" t="e">
        <f>(BI$3*10)+BH$3</f>
        <v>#VALUE!</v>
      </c>
      <c r="BI12" s="10">
        <f>BI$4</f>
        <v>0</v>
      </c>
      <c r="BJ12" s="2">
        <v>1423</v>
      </c>
      <c r="BK12" s="10" t="e">
        <f t="shared" ca="1" si="6"/>
        <v>#N/A</v>
      </c>
      <c r="BL12" s="11"/>
      <c r="BM12" s="10" t="e">
        <f>(BN$3*10)+BM$3</f>
        <v>#VALUE!</v>
      </c>
      <c r="BN12" s="10">
        <f>BN$4</f>
        <v>0</v>
      </c>
      <c r="BO12" s="2">
        <v>1423</v>
      </c>
      <c r="BP12" s="10" t="e">
        <f t="shared" ca="1" si="7"/>
        <v>#N/A</v>
      </c>
      <c r="BQ12" s="11"/>
      <c r="BR12" s="10" t="e">
        <f>(BS$3*10)+BR$3</f>
        <v>#VALUE!</v>
      </c>
      <c r="BS12" s="10">
        <f>BS$4</f>
        <v>0</v>
      </c>
      <c r="BT12" s="2">
        <v>1423</v>
      </c>
      <c r="BU12" s="10" t="e">
        <f t="shared" ca="1" si="8"/>
        <v>#N/A</v>
      </c>
      <c r="BV12" s="11"/>
      <c r="BW12" s="10" t="e">
        <f>(BX$3*10)+BW$3</f>
        <v>#VALUE!</v>
      </c>
      <c r="BX12" s="10">
        <f>BX$4</f>
        <v>0</v>
      </c>
      <c r="BY12" s="2">
        <v>1423</v>
      </c>
      <c r="BZ12" s="10" t="e">
        <f t="shared" ca="1" si="9"/>
        <v>#N/A</v>
      </c>
      <c r="CA12" s="11"/>
      <c r="CB12" s="10" t="e">
        <f>(CC$3*10)+CB$3</f>
        <v>#VALUE!</v>
      </c>
      <c r="CC12" s="10">
        <f>CC$4</f>
        <v>0</v>
      </c>
      <c r="CD12" s="2">
        <v>1423</v>
      </c>
      <c r="CE12" s="10" t="e">
        <f t="shared" ca="1" si="0"/>
        <v>#N/A</v>
      </c>
      <c r="CF12" s="11"/>
      <c r="CG12" s="10" t="e">
        <f>(CH$3*10)+CG$3</f>
        <v>#VALUE!</v>
      </c>
      <c r="CH12" s="10">
        <f>CH$4</f>
        <v>0</v>
      </c>
      <c r="CI12" s="2">
        <v>1423</v>
      </c>
      <c r="CJ12" s="10" t="e">
        <f t="shared" ca="1" si="11"/>
        <v>#N/A</v>
      </c>
      <c r="CK12" s="11"/>
      <c r="CL12" s="10" t="e">
        <f>(CM$3*10)+CL$3</f>
        <v>#VALUE!</v>
      </c>
      <c r="CM12" s="10">
        <f>CM$4</f>
        <v>0</v>
      </c>
      <c r="CN12" s="2">
        <v>1423</v>
      </c>
      <c r="CO12" s="10" t="e">
        <f t="shared" ca="1" si="10"/>
        <v>#N/A</v>
      </c>
    </row>
    <row r="13" spans="1:93" ht="13.5" thickBot="1">
      <c r="A13" s="75" t="s">
        <v>34</v>
      </c>
      <c r="B13" s="55"/>
      <c r="C13" s="30" t="s">
        <v>24</v>
      </c>
      <c r="D13" s="76" t="s">
        <v>43</v>
      </c>
      <c r="E13" s="77" t="e">
        <f t="shared" ref="E13:N13" si="13">E67</f>
        <v>#DIV/0!</v>
      </c>
      <c r="F13" s="77" t="e">
        <f t="shared" si="13"/>
        <v>#DIV/0!</v>
      </c>
      <c r="G13" s="77" t="e">
        <f t="shared" si="13"/>
        <v>#DIV/0!</v>
      </c>
      <c r="H13" s="77" t="e">
        <f t="shared" si="13"/>
        <v>#DIV/0!</v>
      </c>
      <c r="I13" s="77" t="e">
        <f t="shared" si="13"/>
        <v>#DIV/0!</v>
      </c>
      <c r="J13" s="77" t="e">
        <f t="shared" si="13"/>
        <v>#DIV/0!</v>
      </c>
      <c r="K13" s="77" t="e">
        <f t="shared" si="13"/>
        <v>#DIV/0!</v>
      </c>
      <c r="L13" s="77" t="e">
        <f t="shared" si="13"/>
        <v>#DIV/0!</v>
      </c>
      <c r="M13" s="77" t="e">
        <f t="shared" si="13"/>
        <v>#DIV/0!</v>
      </c>
      <c r="N13" s="77" t="e">
        <f t="shared" si="13"/>
        <v>#DIV/0!</v>
      </c>
      <c r="O13" s="61"/>
      <c r="P13" s="70"/>
      <c r="Q13" s="140"/>
      <c r="R13" s="35" t="e">
        <f>R67</f>
        <v>#DIV/0!</v>
      </c>
      <c r="S13" s="36" t="e">
        <f>S67</f>
        <v>#DIV/0!</v>
      </c>
      <c r="T13" s="36" t="e">
        <f>T67</f>
        <v>#DIV/0!</v>
      </c>
      <c r="U13" s="36" t="e">
        <f>U67</f>
        <v>#DIV/0!</v>
      </c>
      <c r="V13" s="147"/>
      <c r="W13" s="116"/>
      <c r="X13" s="116"/>
      <c r="Y13" s="116"/>
      <c r="Z13" s="116"/>
      <c r="AA13" s="118"/>
      <c r="AB13" s="6"/>
      <c r="AC13" s="6"/>
      <c r="AD13" s="19"/>
      <c r="AE13" s="6"/>
      <c r="AF13" s="6"/>
      <c r="AG13" s="19"/>
      <c r="AH13" s="39" t="s">
        <v>48</v>
      </c>
      <c r="AI13" s="10" t="e">
        <f>($AJ$3*10)+$AK$3</f>
        <v>#VALUE!</v>
      </c>
      <c r="AJ13" s="2">
        <v>0</v>
      </c>
      <c r="AK13" s="2">
        <v>1432</v>
      </c>
      <c r="AL13" s="10" t="e">
        <f t="shared" ca="1" si="1"/>
        <v>#N/A</v>
      </c>
      <c r="AM13" s="11"/>
      <c r="AN13" s="10" t="e">
        <f>(AO$3*10)+AP$3</f>
        <v>#VALUE!</v>
      </c>
      <c r="AO13" s="2">
        <v>0</v>
      </c>
      <c r="AP13" s="2">
        <v>1432</v>
      </c>
      <c r="AQ13" s="10" t="e">
        <f t="shared" ca="1" si="2"/>
        <v>#N/A</v>
      </c>
      <c r="AR13" s="11"/>
      <c r="AS13" s="10" t="e">
        <f>(AT$3*10)+AU$3</f>
        <v>#VALUE!</v>
      </c>
      <c r="AT13" s="2">
        <v>0</v>
      </c>
      <c r="AU13" s="2">
        <v>1432</v>
      </c>
      <c r="AV13" s="10" t="e">
        <f t="shared" ca="1" si="3"/>
        <v>#N/A</v>
      </c>
      <c r="AW13" s="11"/>
      <c r="AX13" s="10" t="e">
        <f>(AY$3*10)+AZ$3</f>
        <v>#VALUE!</v>
      </c>
      <c r="AY13" s="2">
        <v>0</v>
      </c>
      <c r="AZ13" s="2">
        <v>1432</v>
      </c>
      <c r="BA13" s="10" t="e">
        <f t="shared" ca="1" si="4"/>
        <v>#N/A</v>
      </c>
      <c r="BB13" s="11"/>
      <c r="BC13" s="10" t="e">
        <f>(BD$3*10)+BE$3</f>
        <v>#VALUE!</v>
      </c>
      <c r="BD13" s="2">
        <v>0</v>
      </c>
      <c r="BE13" s="2">
        <v>1432</v>
      </c>
      <c r="BF13" s="10" t="e">
        <f t="shared" ca="1" si="5"/>
        <v>#N/A</v>
      </c>
      <c r="BG13" s="11"/>
      <c r="BH13" s="10" t="e">
        <f>(BI$3*10)+BJ$3</f>
        <v>#VALUE!</v>
      </c>
      <c r="BI13" s="2">
        <v>0</v>
      </c>
      <c r="BJ13" s="2">
        <v>1432</v>
      </c>
      <c r="BK13" s="10" t="e">
        <f t="shared" ca="1" si="6"/>
        <v>#N/A</v>
      </c>
      <c r="BL13" s="11"/>
      <c r="BM13" s="10" t="e">
        <f>(BN$3*10)+BO$3</f>
        <v>#VALUE!</v>
      </c>
      <c r="BN13" s="2">
        <v>0</v>
      </c>
      <c r="BO13" s="2">
        <v>1432</v>
      </c>
      <c r="BP13" s="10" t="e">
        <f t="shared" ca="1" si="7"/>
        <v>#N/A</v>
      </c>
      <c r="BQ13" s="11"/>
      <c r="BR13" s="10" t="e">
        <f>(BS$3*10)+BT$3</f>
        <v>#VALUE!</v>
      </c>
      <c r="BS13" s="2">
        <v>0</v>
      </c>
      <c r="BT13" s="2">
        <v>1432</v>
      </c>
      <c r="BU13" s="10" t="e">
        <f t="shared" ca="1" si="8"/>
        <v>#N/A</v>
      </c>
      <c r="BV13" s="11"/>
      <c r="BW13" s="10" t="e">
        <f>(BX$3*10)+BY$3</f>
        <v>#VALUE!</v>
      </c>
      <c r="BX13" s="2">
        <v>0</v>
      </c>
      <c r="BY13" s="2">
        <v>1432</v>
      </c>
      <c r="BZ13" s="10" t="e">
        <f t="shared" ca="1" si="9"/>
        <v>#N/A</v>
      </c>
      <c r="CA13" s="11"/>
      <c r="CB13" s="10" t="e">
        <f>(CC$3*10)+CD$3</f>
        <v>#VALUE!</v>
      </c>
      <c r="CC13" s="2">
        <v>0</v>
      </c>
      <c r="CD13" s="2">
        <v>1432</v>
      </c>
      <c r="CE13" s="10" t="e">
        <f t="shared" ca="1" si="0"/>
        <v>#N/A</v>
      </c>
      <c r="CF13" s="11"/>
      <c r="CG13" s="10" t="e">
        <f>(CH$3*10)+CI$3</f>
        <v>#VALUE!</v>
      </c>
      <c r="CH13" s="2">
        <v>0</v>
      </c>
      <c r="CI13" s="2">
        <v>1432</v>
      </c>
      <c r="CJ13" s="10" t="e">
        <f t="shared" ca="1" si="11"/>
        <v>#N/A</v>
      </c>
      <c r="CK13" s="11"/>
      <c r="CL13" s="10" t="e">
        <f>(CM$3*10)+CN$3</f>
        <v>#VALUE!</v>
      </c>
      <c r="CM13" s="2">
        <v>0</v>
      </c>
      <c r="CN13" s="2">
        <v>1432</v>
      </c>
      <c r="CO13" s="10" t="e">
        <f t="shared" ca="1" si="10"/>
        <v>#N/A</v>
      </c>
    </row>
    <row r="14" spans="1:93" ht="14.25">
      <c r="A14" s="5"/>
      <c r="B14" s="5"/>
      <c r="C14" s="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8"/>
      <c r="P14" s="71"/>
      <c r="Q14" s="41" t="str">
        <f>IF(Q15&gt;0,"-",".")</f>
        <v>.</v>
      </c>
      <c r="R14" s="8"/>
      <c r="S14" s="8"/>
      <c r="T14" s="8"/>
      <c r="U14" s="24"/>
      <c r="V14" s="37"/>
      <c r="W14" s="7"/>
      <c r="X14" s="7"/>
      <c r="Y14" s="25"/>
      <c r="Z14" s="17"/>
      <c r="AA14" s="89"/>
      <c r="AB14" s="6"/>
      <c r="AC14" s="6"/>
      <c r="AD14" s="19"/>
      <c r="AE14" s="6"/>
      <c r="AF14" s="6"/>
      <c r="AG14" s="19"/>
      <c r="AH14" s="39" t="s">
        <v>49</v>
      </c>
      <c r="AI14" s="10" t="e">
        <f>($AI$3*10)+$AL$3</f>
        <v>#VALUE!</v>
      </c>
      <c r="AJ14" s="2">
        <v>0</v>
      </c>
      <c r="AK14" s="2">
        <v>2134</v>
      </c>
      <c r="AL14" s="10" t="e">
        <f t="shared" ca="1" si="1"/>
        <v>#N/A</v>
      </c>
      <c r="AM14" s="11"/>
      <c r="AN14" s="10" t="e">
        <f>(AN$3*10)+AQ$3</f>
        <v>#VALUE!</v>
      </c>
      <c r="AO14" s="2">
        <v>0</v>
      </c>
      <c r="AP14" s="2">
        <v>2134</v>
      </c>
      <c r="AQ14" s="10" t="e">
        <f t="shared" ca="1" si="2"/>
        <v>#N/A</v>
      </c>
      <c r="AR14" s="11"/>
      <c r="AS14" s="10" t="e">
        <f>(AS$3*10)+AV$3</f>
        <v>#VALUE!</v>
      </c>
      <c r="AT14" s="2">
        <v>0</v>
      </c>
      <c r="AU14" s="2">
        <v>2134</v>
      </c>
      <c r="AV14" s="10" t="e">
        <f t="shared" ca="1" si="3"/>
        <v>#N/A</v>
      </c>
      <c r="AW14" s="11"/>
      <c r="AX14" s="10" t="e">
        <f>(AX$3*10)+BA$3</f>
        <v>#VALUE!</v>
      </c>
      <c r="AY14" s="2">
        <v>0</v>
      </c>
      <c r="AZ14" s="2">
        <v>2134</v>
      </c>
      <c r="BA14" s="10" t="e">
        <f t="shared" ca="1" si="4"/>
        <v>#N/A</v>
      </c>
      <c r="BB14" s="11"/>
      <c r="BC14" s="10" t="e">
        <f>(BC$3*10)+BF$3</f>
        <v>#VALUE!</v>
      </c>
      <c r="BD14" s="2">
        <v>0</v>
      </c>
      <c r="BE14" s="2">
        <v>2134</v>
      </c>
      <c r="BF14" s="10" t="e">
        <f t="shared" ca="1" si="5"/>
        <v>#N/A</v>
      </c>
      <c r="BG14" s="11"/>
      <c r="BH14" s="10" t="e">
        <f>(BH$3*10)+BK$3</f>
        <v>#VALUE!</v>
      </c>
      <c r="BI14" s="2">
        <v>0</v>
      </c>
      <c r="BJ14" s="2">
        <v>2134</v>
      </c>
      <c r="BK14" s="10" t="e">
        <f t="shared" ca="1" si="6"/>
        <v>#N/A</v>
      </c>
      <c r="BL14" s="11"/>
      <c r="BM14" s="10" t="e">
        <f>(BM$3*10)+BP$3</f>
        <v>#VALUE!</v>
      </c>
      <c r="BN14" s="2">
        <v>0</v>
      </c>
      <c r="BO14" s="2">
        <v>2134</v>
      </c>
      <c r="BP14" s="10" t="e">
        <f t="shared" ca="1" si="7"/>
        <v>#N/A</v>
      </c>
      <c r="BQ14" s="11"/>
      <c r="BR14" s="10" t="e">
        <f>(BR$3*10)+BU$3</f>
        <v>#VALUE!</v>
      </c>
      <c r="BS14" s="2">
        <v>0</v>
      </c>
      <c r="BT14" s="2">
        <v>2134</v>
      </c>
      <c r="BU14" s="10" t="e">
        <f t="shared" ca="1" si="8"/>
        <v>#N/A</v>
      </c>
      <c r="BV14" s="11"/>
      <c r="BW14" s="10" t="e">
        <f>(BW$3*10)+BZ$3</f>
        <v>#VALUE!</v>
      </c>
      <c r="BX14" s="2">
        <v>0</v>
      </c>
      <c r="BY14" s="2">
        <v>2134</v>
      </c>
      <c r="BZ14" s="10" t="e">
        <f t="shared" ca="1" si="9"/>
        <v>#N/A</v>
      </c>
      <c r="CA14" s="11"/>
      <c r="CB14" s="10" t="e">
        <f>(CB$3*10)+CE$3</f>
        <v>#VALUE!</v>
      </c>
      <c r="CC14" s="2">
        <v>0</v>
      </c>
      <c r="CD14" s="2">
        <v>2134</v>
      </c>
      <c r="CE14" s="10" t="e">
        <f t="shared" ca="1" si="0"/>
        <v>#N/A</v>
      </c>
      <c r="CF14" s="11"/>
      <c r="CG14" s="10" t="e">
        <f>(CG$3*10)+CJ$3</f>
        <v>#VALUE!</v>
      </c>
      <c r="CH14" s="2">
        <v>0</v>
      </c>
      <c r="CI14" s="2">
        <v>2134</v>
      </c>
      <c r="CJ14" s="10" t="e">
        <f t="shared" ca="1" si="11"/>
        <v>#N/A</v>
      </c>
      <c r="CK14" s="11"/>
      <c r="CL14" s="10" t="e">
        <f>(CL$3*10)+CO$3</f>
        <v>#VALUE!</v>
      </c>
      <c r="CM14" s="2">
        <v>0</v>
      </c>
      <c r="CN14" s="2">
        <v>2134</v>
      </c>
      <c r="CO14" s="10" t="e">
        <f t="shared" ca="1" si="10"/>
        <v>#N/A</v>
      </c>
    </row>
    <row r="15" spans="1:93" ht="14.25">
      <c r="A15" s="78"/>
      <c r="B15" s="78"/>
      <c r="C15" s="78"/>
      <c r="D15" s="79"/>
      <c r="E15" s="97" t="str">
        <f>IF(ISBLANK(E14),"-",VLOOKUP(E14,$AH$8:$CO$31,5))</f>
        <v>-</v>
      </c>
      <c r="F15" s="97" t="str">
        <f>IF(ISBLANK(F14),"-",VLOOKUP(F14,$AH$8:$CO$31,10))</f>
        <v>-</v>
      </c>
      <c r="G15" s="97" t="str">
        <f>IF(ISBLANK(G14),"-",VLOOKUP(G14,$AH$8:$CO$31,15))</f>
        <v>-</v>
      </c>
      <c r="H15" s="97" t="str">
        <f>IF(ISBLANK(H14),"-",VLOOKUP(H14,$AH$8:$CO$31,20))</f>
        <v>-</v>
      </c>
      <c r="I15" s="97" t="str">
        <f>IF(ISBLANK(I14),"-",VLOOKUP(I14,$AH$8:$CO$31,25))</f>
        <v>-</v>
      </c>
      <c r="J15" s="97" t="str">
        <f>IF(ISBLANK(J14),"-",VLOOKUP(J14,$AH$8:$CO$31,30))</f>
        <v>-</v>
      </c>
      <c r="K15" s="97" t="str">
        <f>IF(ISBLANK(K14),"-",VLOOKUP(K14,$AH$8:$CO$31,35))</f>
        <v>-</v>
      </c>
      <c r="L15" s="97" t="str">
        <f>IF(ISBLANK(L14),"-",VLOOKUP(L14,$AH$8:$CO$31,40))</f>
        <v>-</v>
      </c>
      <c r="M15" s="97" t="str">
        <f>IF(ISBLANK(M14),"-",VLOOKUP(M14,$AH$8:$CO$31,45))</f>
        <v>-</v>
      </c>
      <c r="N15" s="97" t="str">
        <f>IF(ISBLANK(N14),"-",VLOOKUP(N14,$AH$8:$CO$31,50))</f>
        <v>-</v>
      </c>
      <c r="O15" s="22"/>
      <c r="P15" s="65"/>
      <c r="Q15" s="22">
        <f>SUM(E15:P15)</f>
        <v>0</v>
      </c>
      <c r="R15" s="9"/>
      <c r="S15" s="5"/>
      <c r="T15" s="5"/>
      <c r="U15" s="5"/>
      <c r="V15" s="5"/>
      <c r="W15" s="23">
        <f>SUM(T15:V15)</f>
        <v>0</v>
      </c>
      <c r="X15" s="23">
        <f>Q15+R15+S15+W15</f>
        <v>0</v>
      </c>
      <c r="Y15" s="25">
        <f>RANK($X15,$X$15:$X$65,0)</f>
        <v>1</v>
      </c>
      <c r="Z15" s="21" t="str">
        <f>IF($X15&gt;$AC$26,"BLUE",(IF($X15&gt;$AD$26,"RED",(IF($X15&gt;0,"WHITE","")))))</f>
        <v/>
      </c>
      <c r="AA15" s="88">
        <f>A14</f>
        <v>0</v>
      </c>
      <c r="AB15" s="6"/>
      <c r="AC15" s="6"/>
      <c r="AD15" s="19"/>
      <c r="AE15" s="6"/>
      <c r="AF15" s="6"/>
      <c r="AG15" s="19"/>
      <c r="AH15" s="39" t="s">
        <v>50</v>
      </c>
      <c r="AI15" s="10" t="e">
        <f>($AI$3*10)+$AJ$3</f>
        <v>#VALUE!</v>
      </c>
      <c r="AJ15" s="2">
        <v>0</v>
      </c>
      <c r="AK15" s="2">
        <v>2143</v>
      </c>
      <c r="AL15" s="10" t="e">
        <f t="shared" ca="1" si="1"/>
        <v>#N/A</v>
      </c>
      <c r="AM15" s="11"/>
      <c r="AN15" s="10" t="e">
        <f>(AN$3*10)+AO$3</f>
        <v>#VALUE!</v>
      </c>
      <c r="AO15" s="2">
        <v>0</v>
      </c>
      <c r="AP15" s="2">
        <v>2143</v>
      </c>
      <c r="AQ15" s="10" t="e">
        <f t="shared" ca="1" si="2"/>
        <v>#N/A</v>
      </c>
      <c r="AR15" s="11"/>
      <c r="AS15" s="10" t="e">
        <f>(AS$3*10)+AT$3</f>
        <v>#VALUE!</v>
      </c>
      <c r="AT15" s="2">
        <v>0</v>
      </c>
      <c r="AU15" s="2">
        <v>2143</v>
      </c>
      <c r="AV15" s="10" t="e">
        <f t="shared" ca="1" si="3"/>
        <v>#N/A</v>
      </c>
      <c r="AW15" s="11"/>
      <c r="AX15" s="10" t="e">
        <f>(AX$3*10)+AY$3</f>
        <v>#VALUE!</v>
      </c>
      <c r="AY15" s="2">
        <v>0</v>
      </c>
      <c r="AZ15" s="2">
        <v>2143</v>
      </c>
      <c r="BA15" s="10" t="e">
        <f t="shared" ca="1" si="4"/>
        <v>#N/A</v>
      </c>
      <c r="BB15" s="11"/>
      <c r="BC15" s="10" t="e">
        <f>(BC$3*10)+BD$3</f>
        <v>#VALUE!</v>
      </c>
      <c r="BD15" s="2">
        <v>0</v>
      </c>
      <c r="BE15" s="2">
        <v>2143</v>
      </c>
      <c r="BF15" s="10" t="e">
        <f t="shared" ca="1" si="5"/>
        <v>#N/A</v>
      </c>
      <c r="BG15" s="11"/>
      <c r="BH15" s="10" t="e">
        <f>(BH$3*10)+BI$3</f>
        <v>#VALUE!</v>
      </c>
      <c r="BI15" s="2">
        <v>0</v>
      </c>
      <c r="BJ15" s="2">
        <v>2143</v>
      </c>
      <c r="BK15" s="10" t="e">
        <f t="shared" ca="1" si="6"/>
        <v>#N/A</v>
      </c>
      <c r="BL15" s="11"/>
      <c r="BM15" s="10" t="e">
        <f>(BM$3*10)+BN$3</f>
        <v>#VALUE!</v>
      </c>
      <c r="BN15" s="2">
        <v>0</v>
      </c>
      <c r="BO15" s="2">
        <v>2143</v>
      </c>
      <c r="BP15" s="10" t="e">
        <f t="shared" ca="1" si="7"/>
        <v>#N/A</v>
      </c>
      <c r="BQ15" s="11"/>
      <c r="BR15" s="10" t="e">
        <f>(BR$3*10)+BS$3</f>
        <v>#VALUE!</v>
      </c>
      <c r="BS15" s="2">
        <v>0</v>
      </c>
      <c r="BT15" s="2">
        <v>2143</v>
      </c>
      <c r="BU15" s="10" t="e">
        <f t="shared" ca="1" si="8"/>
        <v>#N/A</v>
      </c>
      <c r="BV15" s="11"/>
      <c r="BW15" s="10" t="e">
        <f>(BW$3*10)+BX$3</f>
        <v>#VALUE!</v>
      </c>
      <c r="BX15" s="2">
        <v>0</v>
      </c>
      <c r="BY15" s="2">
        <v>2143</v>
      </c>
      <c r="BZ15" s="10" t="e">
        <f t="shared" ca="1" si="9"/>
        <v>#N/A</v>
      </c>
      <c r="CA15" s="11"/>
      <c r="CB15" s="10" t="e">
        <f>(CB$3*10)+CC$3</f>
        <v>#VALUE!</v>
      </c>
      <c r="CC15" s="2">
        <v>0</v>
      </c>
      <c r="CD15" s="2">
        <v>2143</v>
      </c>
      <c r="CE15" s="10" t="e">
        <f t="shared" ca="1" si="0"/>
        <v>#N/A</v>
      </c>
      <c r="CF15" s="11"/>
      <c r="CG15" s="10" t="e">
        <f>(CG$3*10)+CH$3</f>
        <v>#VALUE!</v>
      </c>
      <c r="CH15" s="2">
        <v>0</v>
      </c>
      <c r="CI15" s="2">
        <v>2143</v>
      </c>
      <c r="CJ15" s="10" t="e">
        <f t="shared" ca="1" si="11"/>
        <v>#N/A</v>
      </c>
      <c r="CK15" s="11"/>
      <c r="CL15" s="10" t="e">
        <f>(CL$3*10)+CM$3</f>
        <v>#VALUE!</v>
      </c>
      <c r="CM15" s="2">
        <v>0</v>
      </c>
      <c r="CN15" s="2">
        <v>2143</v>
      </c>
      <c r="CO15" s="10" t="e">
        <f t="shared" ca="1" si="10"/>
        <v>#N/A</v>
      </c>
    </row>
    <row r="16" spans="1:93" ht="14.25">
      <c r="A16" s="5"/>
      <c r="B16" s="5"/>
      <c r="C16" s="5"/>
      <c r="D16" s="3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62"/>
      <c r="P16" s="72"/>
      <c r="Q16" s="41" t="str">
        <f>IF(Q17&gt;0,"-",".")</f>
        <v>.</v>
      </c>
      <c r="R16" s="8"/>
      <c r="S16" s="8"/>
      <c r="T16" s="8"/>
      <c r="U16" s="24"/>
      <c r="V16" s="37"/>
      <c r="W16" s="7"/>
      <c r="X16" s="7"/>
      <c r="Y16" s="25"/>
      <c r="Z16" s="17"/>
      <c r="AA16" s="89"/>
      <c r="AB16" s="6"/>
      <c r="AC16" s="6"/>
      <c r="AD16" s="19"/>
      <c r="AE16" s="6"/>
      <c r="AF16" s="6"/>
      <c r="AG16" s="19"/>
      <c r="AH16" s="39" t="s">
        <v>51</v>
      </c>
      <c r="AI16" s="10" t="e">
        <f>($AI$3*10)+$AK$3</f>
        <v>#VALUE!</v>
      </c>
      <c r="AJ16" s="2">
        <v>0</v>
      </c>
      <c r="AK16" s="2">
        <v>2314</v>
      </c>
      <c r="AL16" s="10" t="e">
        <f t="shared" ca="1" si="1"/>
        <v>#N/A</v>
      </c>
      <c r="AM16" s="11"/>
      <c r="AN16" s="10" t="e">
        <f>(AN$3*10)+AP$3</f>
        <v>#VALUE!</v>
      </c>
      <c r="AO16" s="2">
        <v>0</v>
      </c>
      <c r="AP16" s="2">
        <v>2314</v>
      </c>
      <c r="AQ16" s="10" t="e">
        <f t="shared" ca="1" si="2"/>
        <v>#N/A</v>
      </c>
      <c r="AR16" s="11"/>
      <c r="AS16" s="10" t="e">
        <f>(AS$3*10)+AU$3</f>
        <v>#VALUE!</v>
      </c>
      <c r="AT16" s="2">
        <v>0</v>
      </c>
      <c r="AU16" s="2">
        <v>2314</v>
      </c>
      <c r="AV16" s="10" t="e">
        <f t="shared" ca="1" si="3"/>
        <v>#N/A</v>
      </c>
      <c r="AW16" s="11"/>
      <c r="AX16" s="10" t="e">
        <f>(AX$3*10)+AZ$3</f>
        <v>#VALUE!</v>
      </c>
      <c r="AY16" s="2">
        <v>0</v>
      </c>
      <c r="AZ16" s="2">
        <v>2314</v>
      </c>
      <c r="BA16" s="10" t="e">
        <f t="shared" ca="1" si="4"/>
        <v>#N/A</v>
      </c>
      <c r="BB16" s="11"/>
      <c r="BC16" s="10" t="e">
        <f>(BC$3*10)+BE$3</f>
        <v>#VALUE!</v>
      </c>
      <c r="BD16" s="2">
        <v>0</v>
      </c>
      <c r="BE16" s="2">
        <v>2314</v>
      </c>
      <c r="BF16" s="10" t="e">
        <f t="shared" ca="1" si="5"/>
        <v>#N/A</v>
      </c>
      <c r="BG16" s="11"/>
      <c r="BH16" s="10" t="e">
        <f>(BH$3*10)+BJ$3</f>
        <v>#VALUE!</v>
      </c>
      <c r="BI16" s="2">
        <v>0</v>
      </c>
      <c r="BJ16" s="2">
        <v>2314</v>
      </c>
      <c r="BK16" s="10" t="e">
        <f t="shared" ca="1" si="6"/>
        <v>#N/A</v>
      </c>
      <c r="BL16" s="11"/>
      <c r="BM16" s="10" t="e">
        <f>(BM$3*10)+BO$3</f>
        <v>#VALUE!</v>
      </c>
      <c r="BN16" s="2">
        <v>0</v>
      </c>
      <c r="BO16" s="2">
        <v>2314</v>
      </c>
      <c r="BP16" s="10" t="e">
        <f t="shared" ca="1" si="7"/>
        <v>#N/A</v>
      </c>
      <c r="BQ16" s="11"/>
      <c r="BR16" s="10" t="e">
        <f>(BR$3*10)+BT$3</f>
        <v>#VALUE!</v>
      </c>
      <c r="BS16" s="2">
        <v>0</v>
      </c>
      <c r="BT16" s="2">
        <v>2314</v>
      </c>
      <c r="BU16" s="10" t="e">
        <f t="shared" ca="1" si="8"/>
        <v>#N/A</v>
      </c>
      <c r="BV16" s="11"/>
      <c r="BW16" s="10" t="e">
        <f>(BW$3*10)+BY$3</f>
        <v>#VALUE!</v>
      </c>
      <c r="BX16" s="2">
        <v>0</v>
      </c>
      <c r="BY16" s="2">
        <v>2314</v>
      </c>
      <c r="BZ16" s="10" t="e">
        <f t="shared" ca="1" si="9"/>
        <v>#N/A</v>
      </c>
      <c r="CA16" s="11"/>
      <c r="CB16" s="10" t="e">
        <f>(CB$3*10)+CD$3</f>
        <v>#VALUE!</v>
      </c>
      <c r="CC16" s="2">
        <v>0</v>
      </c>
      <c r="CD16" s="2">
        <v>2314</v>
      </c>
      <c r="CE16" s="10" t="e">
        <f t="shared" ca="1" si="0"/>
        <v>#N/A</v>
      </c>
      <c r="CF16" s="11"/>
      <c r="CG16" s="10" t="e">
        <f>(CG$3*10)+CI$3</f>
        <v>#VALUE!</v>
      </c>
      <c r="CH16" s="2">
        <v>0</v>
      </c>
      <c r="CI16" s="2">
        <v>2314</v>
      </c>
      <c r="CJ16" s="10" t="e">
        <f t="shared" ca="1" si="11"/>
        <v>#N/A</v>
      </c>
      <c r="CK16" s="11"/>
      <c r="CL16" s="10" t="e">
        <f>(CL$3*10)+CN$3</f>
        <v>#VALUE!</v>
      </c>
      <c r="CM16" s="2">
        <v>0</v>
      </c>
      <c r="CN16" s="2">
        <v>2314</v>
      </c>
      <c r="CO16" s="10" t="e">
        <f t="shared" ca="1" si="10"/>
        <v>#N/A</v>
      </c>
    </row>
    <row r="17" spans="1:93" ht="14.25">
      <c r="A17" s="78"/>
      <c r="B17" s="78"/>
      <c r="C17" s="78"/>
      <c r="D17" s="79"/>
      <c r="E17" s="97" t="str">
        <f>IF(ISBLANK(E16),"-",VLOOKUP(E16,$AH$8:$CO$31,5))</f>
        <v>-</v>
      </c>
      <c r="F17" s="97" t="str">
        <f>IF(ISBLANK(F16),"-",VLOOKUP(F16,$AH$8:$CO$31,10))</f>
        <v>-</v>
      </c>
      <c r="G17" s="97" t="str">
        <f>IF(ISBLANK(G16),"-",VLOOKUP(G16,$AH$8:$CO$31,15))</f>
        <v>-</v>
      </c>
      <c r="H17" s="97" t="str">
        <f>IF(ISBLANK(H16),"-",VLOOKUP(H16,$AH$8:$CO$31,20))</f>
        <v>-</v>
      </c>
      <c r="I17" s="97" t="str">
        <f>IF(ISBLANK(I16),"-",VLOOKUP(I16,$AH$8:$CO$31,25))</f>
        <v>-</v>
      </c>
      <c r="J17" s="97" t="str">
        <f>IF(ISBLANK(J16),"-",VLOOKUP(J16,$AH$8:$CO$31,30))</f>
        <v>-</v>
      </c>
      <c r="K17" s="97" t="str">
        <f>IF(ISBLANK(K16),"-",VLOOKUP(K16,$AH$8:$CO$31,35))</f>
        <v>-</v>
      </c>
      <c r="L17" s="97" t="str">
        <f>IF(ISBLANK(L16),"-",VLOOKUP(L16,$AH$8:$CO$31,40))</f>
        <v>-</v>
      </c>
      <c r="M17" s="97" t="str">
        <f>IF(ISBLANK(M16),"-",VLOOKUP(M16,$AH$8:$CO$31,45))</f>
        <v>-</v>
      </c>
      <c r="N17" s="97" t="str">
        <f>IF(ISBLANK(N16),"-",VLOOKUP(N16,$AH$8:$CO$31,50))</f>
        <v>-</v>
      </c>
      <c r="O17" s="22"/>
      <c r="P17" s="65"/>
      <c r="Q17" s="22">
        <f>SUM(E17:P17)</f>
        <v>0</v>
      </c>
      <c r="R17" s="9"/>
      <c r="S17" s="5"/>
      <c r="T17" s="38"/>
      <c r="U17" s="5"/>
      <c r="V17" s="5"/>
      <c r="W17" s="23">
        <f t="shared" ref="W17:W57" si="14">SUM(T17:V17)</f>
        <v>0</v>
      </c>
      <c r="X17" s="23">
        <f>Q17+R17+S17+W17</f>
        <v>0</v>
      </c>
      <c r="Y17" s="25">
        <f>RANK($X17,$X$15:$X$65,0)</f>
        <v>1</v>
      </c>
      <c r="Z17" s="21" t="str">
        <f>IF($X17&gt;$AC$26,"BLUE",(IF($X17&gt;$AD$26,"RED",(IF($X17&gt;0,"WHITE","")))))</f>
        <v/>
      </c>
      <c r="AA17" s="88">
        <f>A16</f>
        <v>0</v>
      </c>
      <c r="AB17" s="6"/>
      <c r="AC17" s="6"/>
      <c r="AD17" s="19"/>
      <c r="AE17" s="6"/>
      <c r="AF17" s="6"/>
      <c r="AG17" s="19"/>
      <c r="AH17" s="39" t="s">
        <v>52</v>
      </c>
      <c r="AI17" s="10" t="e">
        <f>($AK$3*10)+$AL$3</f>
        <v>#VALUE!</v>
      </c>
      <c r="AJ17" s="2">
        <v>0</v>
      </c>
      <c r="AK17" s="2">
        <v>2341</v>
      </c>
      <c r="AL17" s="10" t="e">
        <f t="shared" ca="1" si="1"/>
        <v>#N/A</v>
      </c>
      <c r="AM17" s="11"/>
      <c r="AN17" s="10" t="e">
        <f>(AP$3*10)+AQ$3</f>
        <v>#VALUE!</v>
      </c>
      <c r="AO17" s="2">
        <v>0</v>
      </c>
      <c r="AP17" s="2">
        <v>2341</v>
      </c>
      <c r="AQ17" s="10" t="e">
        <f t="shared" ca="1" si="2"/>
        <v>#N/A</v>
      </c>
      <c r="AR17" s="11"/>
      <c r="AS17" s="10" t="e">
        <f>(AU$3*10)+AV$3</f>
        <v>#VALUE!</v>
      </c>
      <c r="AT17" s="2">
        <v>0</v>
      </c>
      <c r="AU17" s="2">
        <v>2341</v>
      </c>
      <c r="AV17" s="10" t="e">
        <f t="shared" ca="1" si="3"/>
        <v>#N/A</v>
      </c>
      <c r="AW17" s="11"/>
      <c r="AX17" s="10" t="e">
        <f>(AZ$3*10)+BA$3</f>
        <v>#VALUE!</v>
      </c>
      <c r="AY17" s="2">
        <v>0</v>
      </c>
      <c r="AZ17" s="2">
        <v>2341</v>
      </c>
      <c r="BA17" s="10" t="e">
        <f t="shared" ca="1" si="4"/>
        <v>#N/A</v>
      </c>
      <c r="BB17" s="11"/>
      <c r="BC17" s="10" t="e">
        <f>(BE$3*10)+BF$3</f>
        <v>#VALUE!</v>
      </c>
      <c r="BD17" s="2">
        <v>0</v>
      </c>
      <c r="BE17" s="2">
        <v>2341</v>
      </c>
      <c r="BF17" s="10" t="e">
        <f t="shared" ca="1" si="5"/>
        <v>#N/A</v>
      </c>
      <c r="BG17" s="11"/>
      <c r="BH17" s="10" t="e">
        <f>(BJ$3*10)+BK$3</f>
        <v>#VALUE!</v>
      </c>
      <c r="BI17" s="2">
        <v>0</v>
      </c>
      <c r="BJ17" s="2">
        <v>2341</v>
      </c>
      <c r="BK17" s="10" t="e">
        <f t="shared" ca="1" si="6"/>
        <v>#N/A</v>
      </c>
      <c r="BL17" s="11"/>
      <c r="BM17" s="10" t="e">
        <f>(BO$3*10)+BP$3</f>
        <v>#VALUE!</v>
      </c>
      <c r="BN17" s="2">
        <v>0</v>
      </c>
      <c r="BO17" s="2">
        <v>2341</v>
      </c>
      <c r="BP17" s="10" t="e">
        <f t="shared" ca="1" si="7"/>
        <v>#N/A</v>
      </c>
      <c r="BQ17" s="11"/>
      <c r="BR17" s="10" t="e">
        <f>(BT$3*10)+BU$3</f>
        <v>#VALUE!</v>
      </c>
      <c r="BS17" s="2">
        <v>0</v>
      </c>
      <c r="BT17" s="2">
        <v>2341</v>
      </c>
      <c r="BU17" s="10" t="e">
        <f t="shared" ca="1" si="8"/>
        <v>#N/A</v>
      </c>
      <c r="BV17" s="11"/>
      <c r="BW17" s="10" t="e">
        <f>(BY$3*10)+BZ$3</f>
        <v>#VALUE!</v>
      </c>
      <c r="BX17" s="2">
        <v>0</v>
      </c>
      <c r="BY17" s="2">
        <v>2341</v>
      </c>
      <c r="BZ17" s="10" t="e">
        <f t="shared" ca="1" si="9"/>
        <v>#N/A</v>
      </c>
      <c r="CA17" s="11"/>
      <c r="CB17" s="10" t="e">
        <f>(CD$3*10)+CE$3</f>
        <v>#VALUE!</v>
      </c>
      <c r="CC17" s="2">
        <v>0</v>
      </c>
      <c r="CD17" s="2">
        <v>2341</v>
      </c>
      <c r="CE17" s="10" t="e">
        <f t="shared" ca="1" si="0"/>
        <v>#N/A</v>
      </c>
      <c r="CF17" s="11"/>
      <c r="CG17" s="10" t="e">
        <f>(CI$3*10)+CJ$3</f>
        <v>#VALUE!</v>
      </c>
      <c r="CH17" s="2">
        <v>0</v>
      </c>
      <c r="CI17" s="2">
        <v>2341</v>
      </c>
      <c r="CJ17" s="10" t="e">
        <f t="shared" ca="1" si="11"/>
        <v>#N/A</v>
      </c>
      <c r="CK17" s="11"/>
      <c r="CL17" s="10" t="e">
        <f>(CN$3*10)+CO$3</f>
        <v>#VALUE!</v>
      </c>
      <c r="CM17" s="2">
        <v>0</v>
      </c>
      <c r="CN17" s="2">
        <v>2341</v>
      </c>
      <c r="CO17" s="10" t="e">
        <f t="shared" ca="1" si="10"/>
        <v>#N/A</v>
      </c>
    </row>
    <row r="18" spans="1:93" ht="14.25">
      <c r="A18" s="5"/>
      <c r="B18" s="5"/>
      <c r="C18" s="5"/>
      <c r="D18" s="3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2"/>
      <c r="P18" s="72"/>
      <c r="Q18" s="41" t="str">
        <f>IF(Q19&gt;0,"-",".")</f>
        <v>.</v>
      </c>
      <c r="R18" s="8"/>
      <c r="S18" s="8"/>
      <c r="T18" s="8"/>
      <c r="U18" s="24"/>
      <c r="V18" s="37"/>
      <c r="W18" s="23"/>
      <c r="X18" s="7"/>
      <c r="Y18" s="25"/>
      <c r="Z18" s="17"/>
      <c r="AA18" s="89"/>
      <c r="AB18" s="6"/>
      <c r="AC18" s="6"/>
      <c r="AD18" s="19"/>
      <c r="AE18" s="6"/>
      <c r="AF18" s="6"/>
      <c r="AG18" s="19"/>
      <c r="AH18" s="39" t="s">
        <v>53</v>
      </c>
      <c r="AI18" s="10" t="e">
        <f>($AK$3*10)+$AJ$3</f>
        <v>#VALUE!</v>
      </c>
      <c r="AJ18" s="10">
        <f>$AK$4</f>
        <v>0</v>
      </c>
      <c r="AK18" s="2">
        <v>2413</v>
      </c>
      <c r="AL18" s="10" t="e">
        <f t="shared" ca="1" si="1"/>
        <v>#N/A</v>
      </c>
      <c r="AM18" s="11"/>
      <c r="AN18" s="10" t="e">
        <f>(AP$3*10)+AO$3</f>
        <v>#VALUE!</v>
      </c>
      <c r="AO18" s="10">
        <f>AP$4</f>
        <v>0</v>
      </c>
      <c r="AP18" s="2">
        <v>2413</v>
      </c>
      <c r="AQ18" s="10" t="e">
        <f t="shared" ca="1" si="2"/>
        <v>#N/A</v>
      </c>
      <c r="AR18" s="11"/>
      <c r="AS18" s="10" t="e">
        <f>(AU$3*10)+AT$3</f>
        <v>#VALUE!</v>
      </c>
      <c r="AT18" s="10">
        <f>AU$4</f>
        <v>0</v>
      </c>
      <c r="AU18" s="2">
        <v>2413</v>
      </c>
      <c r="AV18" s="10" t="e">
        <f t="shared" ca="1" si="3"/>
        <v>#N/A</v>
      </c>
      <c r="AW18" s="11"/>
      <c r="AX18" s="10" t="e">
        <f>(AZ$3*10)+AY$3</f>
        <v>#VALUE!</v>
      </c>
      <c r="AY18" s="10">
        <f>AZ$4</f>
        <v>0</v>
      </c>
      <c r="AZ18" s="2">
        <v>2413</v>
      </c>
      <c r="BA18" s="10" t="e">
        <f t="shared" ca="1" si="4"/>
        <v>#N/A</v>
      </c>
      <c r="BB18" s="11"/>
      <c r="BC18" s="10" t="e">
        <f>(BE$3*10)+BD$3</f>
        <v>#VALUE!</v>
      </c>
      <c r="BD18" s="10">
        <f>BE$4</f>
        <v>0</v>
      </c>
      <c r="BE18" s="2">
        <v>2413</v>
      </c>
      <c r="BF18" s="10" t="e">
        <f t="shared" ca="1" si="5"/>
        <v>#N/A</v>
      </c>
      <c r="BG18" s="11"/>
      <c r="BH18" s="10" t="e">
        <f>(BJ$3*10)+BI$3</f>
        <v>#VALUE!</v>
      </c>
      <c r="BI18" s="10">
        <f>BJ$4</f>
        <v>0</v>
      </c>
      <c r="BJ18" s="2">
        <v>2413</v>
      </c>
      <c r="BK18" s="10" t="e">
        <f t="shared" ca="1" si="6"/>
        <v>#N/A</v>
      </c>
      <c r="BL18" s="11"/>
      <c r="BM18" s="10" t="e">
        <f>(BO$3*10)+BN$3</f>
        <v>#VALUE!</v>
      </c>
      <c r="BN18" s="10">
        <f>BO$4</f>
        <v>0</v>
      </c>
      <c r="BO18" s="2">
        <v>2413</v>
      </c>
      <c r="BP18" s="10" t="e">
        <f t="shared" ca="1" si="7"/>
        <v>#N/A</v>
      </c>
      <c r="BQ18" s="11"/>
      <c r="BR18" s="10" t="e">
        <f>(BT$3*10)+BS$3</f>
        <v>#VALUE!</v>
      </c>
      <c r="BS18" s="10">
        <f>BT$4</f>
        <v>0</v>
      </c>
      <c r="BT18" s="2">
        <v>2413</v>
      </c>
      <c r="BU18" s="10" t="e">
        <f t="shared" ca="1" si="8"/>
        <v>#N/A</v>
      </c>
      <c r="BV18" s="11"/>
      <c r="BW18" s="10" t="e">
        <f>(BY$3*10)+BX$3</f>
        <v>#VALUE!</v>
      </c>
      <c r="BX18" s="10">
        <f>BY$4</f>
        <v>0</v>
      </c>
      <c r="BY18" s="2">
        <v>2413</v>
      </c>
      <c r="BZ18" s="10" t="e">
        <f t="shared" ca="1" si="9"/>
        <v>#N/A</v>
      </c>
      <c r="CA18" s="11"/>
      <c r="CB18" s="10" t="e">
        <f>(CD$3*10)+CC$3</f>
        <v>#VALUE!</v>
      </c>
      <c r="CC18" s="10">
        <f>CD$4</f>
        <v>0</v>
      </c>
      <c r="CD18" s="2">
        <v>2413</v>
      </c>
      <c r="CE18" s="10" t="e">
        <f t="shared" ca="1" si="0"/>
        <v>#N/A</v>
      </c>
      <c r="CF18" s="11"/>
      <c r="CG18" s="10" t="e">
        <f>(CI$3*10)+CH$3</f>
        <v>#VALUE!</v>
      </c>
      <c r="CH18" s="10">
        <f>CI$4</f>
        <v>0</v>
      </c>
      <c r="CI18" s="2">
        <v>2413</v>
      </c>
      <c r="CJ18" s="10" t="e">
        <f t="shared" ca="1" si="11"/>
        <v>#N/A</v>
      </c>
      <c r="CK18" s="11"/>
      <c r="CL18" s="10" t="e">
        <f>(CN$3*10)+CM$3</f>
        <v>#VALUE!</v>
      </c>
      <c r="CM18" s="10">
        <f>CN$4</f>
        <v>0</v>
      </c>
      <c r="CN18" s="2">
        <v>2413</v>
      </c>
      <c r="CO18" s="10" t="e">
        <f t="shared" ca="1" si="10"/>
        <v>#N/A</v>
      </c>
    </row>
    <row r="19" spans="1:93" ht="14.25">
      <c r="A19" s="78"/>
      <c r="B19" s="78"/>
      <c r="C19" s="78"/>
      <c r="D19" s="81"/>
      <c r="E19" s="97" t="str">
        <f>IF(ISBLANK(E18),"-",VLOOKUP(E18,$AH$8:$CO$31,5))</f>
        <v>-</v>
      </c>
      <c r="F19" s="97" t="str">
        <f>IF(ISBLANK(F18),"-",VLOOKUP(F18,$AH$8:$CO$31,10))</f>
        <v>-</v>
      </c>
      <c r="G19" s="97" t="str">
        <f>IF(ISBLANK(G18),"-",VLOOKUP(G18,$AH$8:$CO$31,15))</f>
        <v>-</v>
      </c>
      <c r="H19" s="97" t="str">
        <f>IF(ISBLANK(H18),"-",VLOOKUP(H18,$AH$8:$CO$31,20))</f>
        <v>-</v>
      </c>
      <c r="I19" s="97" t="str">
        <f>IF(ISBLANK(I18),"-",VLOOKUP(I18,$AH$8:$CO$31,25))</f>
        <v>-</v>
      </c>
      <c r="J19" s="97" t="str">
        <f>IF(ISBLANK(J18),"-",VLOOKUP(J18,$AH$8:$CO$31,30))</f>
        <v>-</v>
      </c>
      <c r="K19" s="97" t="str">
        <f>IF(ISBLANK(K18),"-",VLOOKUP(K18,$AH$8:$CO$31,35))</f>
        <v>-</v>
      </c>
      <c r="L19" s="97" t="str">
        <f>IF(ISBLANK(L18),"-",VLOOKUP(L18,$AH$8:$CO$31,40))</f>
        <v>-</v>
      </c>
      <c r="M19" s="97" t="str">
        <f>IF(ISBLANK(M18),"-",VLOOKUP(M18,$AH$8:$CO$31,45))</f>
        <v>-</v>
      </c>
      <c r="N19" s="97" t="str">
        <f>IF(ISBLANK(N18),"-",VLOOKUP(N18,$AH$8:$CO$31,50))</f>
        <v>-</v>
      </c>
      <c r="O19" s="22"/>
      <c r="P19" s="65"/>
      <c r="Q19" s="22">
        <f>SUM(E19:P19)</f>
        <v>0</v>
      </c>
      <c r="R19" s="9"/>
      <c r="S19" s="5"/>
      <c r="T19" s="5"/>
      <c r="U19" s="5"/>
      <c r="V19" s="5"/>
      <c r="W19" s="23">
        <f t="shared" si="14"/>
        <v>0</v>
      </c>
      <c r="X19" s="23">
        <f>Q19+R19+S19+W19</f>
        <v>0</v>
      </c>
      <c r="Y19" s="25">
        <f>RANK($X19,$X$15:$X$65,0)</f>
        <v>1</v>
      </c>
      <c r="Z19" s="21" t="str">
        <f>IF($X19&gt;$AC$26,"BLUE",(IF($X19&gt;$AD$26,"RED",(IF($X19&gt;0,"WHITE","")))))</f>
        <v/>
      </c>
      <c r="AA19" s="88">
        <f>A18</f>
        <v>0</v>
      </c>
      <c r="AB19" s="6"/>
      <c r="AC19" s="6"/>
      <c r="AD19" s="19"/>
      <c r="AE19" s="6"/>
      <c r="AF19" s="6"/>
      <c r="AG19" s="19"/>
      <c r="AH19" s="39" t="s">
        <v>54</v>
      </c>
      <c r="AI19" s="10" t="e">
        <f>($AK$3*10)+$AI$3</f>
        <v>#VALUE!</v>
      </c>
      <c r="AJ19" s="10">
        <f>$AJ$4+$AK$4</f>
        <v>0</v>
      </c>
      <c r="AK19" s="2">
        <v>2431</v>
      </c>
      <c r="AL19" s="10" t="e">
        <f t="shared" ca="1" si="1"/>
        <v>#N/A</v>
      </c>
      <c r="AM19" s="11"/>
      <c r="AN19" s="10" t="e">
        <f>($AP$3*10)+$AN$3</f>
        <v>#VALUE!</v>
      </c>
      <c r="AO19" s="10">
        <f>AO$4+AP$4</f>
        <v>0</v>
      </c>
      <c r="AP19" s="2">
        <v>2431</v>
      </c>
      <c r="AQ19" s="10" t="e">
        <f t="shared" ca="1" si="2"/>
        <v>#N/A</v>
      </c>
      <c r="AR19" s="11"/>
      <c r="AS19" s="10" t="e">
        <f>(AU$3*10)+AS$3</f>
        <v>#VALUE!</v>
      </c>
      <c r="AT19" s="10">
        <f>AT$4+AU$4</f>
        <v>0</v>
      </c>
      <c r="AU19" s="2">
        <v>2431</v>
      </c>
      <c r="AV19" s="10" t="e">
        <f t="shared" ca="1" si="3"/>
        <v>#N/A</v>
      </c>
      <c r="AW19" s="11"/>
      <c r="AX19" s="10" t="e">
        <f>($AZ$3*10)+$AX$3</f>
        <v>#VALUE!</v>
      </c>
      <c r="AY19" s="10">
        <f>AY$4+AZ$4</f>
        <v>0</v>
      </c>
      <c r="AZ19" s="2">
        <v>2431</v>
      </c>
      <c r="BA19" s="10" t="e">
        <f t="shared" ca="1" si="4"/>
        <v>#N/A</v>
      </c>
      <c r="BB19" s="11"/>
      <c r="BC19" s="10" t="e">
        <f>(BE$3*10)+BC$3</f>
        <v>#VALUE!</v>
      </c>
      <c r="BD19" s="10">
        <f>BD$4+BE$4</f>
        <v>0</v>
      </c>
      <c r="BE19" s="2">
        <v>2431</v>
      </c>
      <c r="BF19" s="10" t="e">
        <f t="shared" ca="1" si="5"/>
        <v>#N/A</v>
      </c>
      <c r="BG19" s="11"/>
      <c r="BH19" s="10" t="e">
        <f>(BJ$3*10)+BH$3</f>
        <v>#VALUE!</v>
      </c>
      <c r="BI19" s="10">
        <f>BI$4+BJ$4</f>
        <v>0</v>
      </c>
      <c r="BJ19" s="2">
        <v>2431</v>
      </c>
      <c r="BK19" s="10" t="e">
        <f t="shared" ca="1" si="6"/>
        <v>#N/A</v>
      </c>
      <c r="BL19" s="11"/>
      <c r="BM19" s="10" t="e">
        <f>(BO$3*10)+BM$3</f>
        <v>#VALUE!</v>
      </c>
      <c r="BN19" s="10">
        <f>BN$4+BO$4</f>
        <v>0</v>
      </c>
      <c r="BO19" s="2">
        <v>2431</v>
      </c>
      <c r="BP19" s="10" t="e">
        <f t="shared" ca="1" si="7"/>
        <v>#N/A</v>
      </c>
      <c r="BQ19" s="11"/>
      <c r="BR19" s="10" t="e">
        <f>(BT$3*10)+BR$3</f>
        <v>#VALUE!</v>
      </c>
      <c r="BS19" s="10">
        <f>BS$4+BT$4</f>
        <v>0</v>
      </c>
      <c r="BT19" s="2">
        <v>2431</v>
      </c>
      <c r="BU19" s="10" t="e">
        <f t="shared" ca="1" si="8"/>
        <v>#N/A</v>
      </c>
      <c r="BV19" s="11"/>
      <c r="BW19" s="10" t="e">
        <f>(BY$3*10)+BW$3</f>
        <v>#VALUE!</v>
      </c>
      <c r="BX19" s="10">
        <f>BX$4+BY$4</f>
        <v>0</v>
      </c>
      <c r="BY19" s="2">
        <v>2431</v>
      </c>
      <c r="BZ19" s="10" t="e">
        <f t="shared" ca="1" si="9"/>
        <v>#N/A</v>
      </c>
      <c r="CA19" s="11"/>
      <c r="CB19" s="10" t="e">
        <f>(CD$3*10)+CB$3</f>
        <v>#VALUE!</v>
      </c>
      <c r="CC19" s="10">
        <f>CC$4+CD$4</f>
        <v>0</v>
      </c>
      <c r="CD19" s="2">
        <v>2431</v>
      </c>
      <c r="CE19" s="10" t="e">
        <f t="shared" ca="1" si="0"/>
        <v>#N/A</v>
      </c>
      <c r="CF19" s="11"/>
      <c r="CG19" s="10" t="e">
        <f>(CI$3*10)+CG$3</f>
        <v>#VALUE!</v>
      </c>
      <c r="CH19" s="10">
        <f>CH$4+CI$4</f>
        <v>0</v>
      </c>
      <c r="CI19" s="2">
        <v>2431</v>
      </c>
      <c r="CJ19" s="10" t="e">
        <f t="shared" ca="1" si="11"/>
        <v>#N/A</v>
      </c>
      <c r="CK19" s="11"/>
      <c r="CL19" s="10" t="e">
        <f>(CN$3*10)+CL$3</f>
        <v>#VALUE!</v>
      </c>
      <c r="CM19" s="10">
        <f>CM$4+CN$4</f>
        <v>0</v>
      </c>
      <c r="CN19" s="2">
        <v>2431</v>
      </c>
      <c r="CO19" s="10" t="e">
        <f t="shared" ca="1" si="10"/>
        <v>#N/A</v>
      </c>
    </row>
    <row r="20" spans="1:93" ht="14.25">
      <c r="A20" s="5"/>
      <c r="B20" s="5"/>
      <c r="C20" s="5"/>
      <c r="D20" s="9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62"/>
      <c r="P20" s="72"/>
      <c r="Q20" s="41" t="str">
        <f>IF(Q21&gt;0,"-",".")</f>
        <v>.</v>
      </c>
      <c r="R20" s="8"/>
      <c r="S20" s="8"/>
      <c r="T20" s="8"/>
      <c r="U20" s="24"/>
      <c r="V20" s="37"/>
      <c r="W20" s="23"/>
      <c r="X20" s="7"/>
      <c r="Y20" s="25"/>
      <c r="Z20" s="17"/>
      <c r="AA20" s="89"/>
      <c r="AB20" s="6"/>
      <c r="AC20" s="6"/>
      <c r="AD20" s="19"/>
      <c r="AE20" s="6"/>
      <c r="AF20" s="6"/>
      <c r="AG20" s="19"/>
      <c r="AH20" s="39" t="s">
        <v>33</v>
      </c>
      <c r="AI20" s="2"/>
      <c r="AJ20" s="2"/>
      <c r="AK20" s="2">
        <v>3124</v>
      </c>
      <c r="AL20" s="10" t="e">
        <f t="shared" ca="1" si="1"/>
        <v>#N/A</v>
      </c>
      <c r="AM20" s="11"/>
      <c r="AN20" s="2"/>
      <c r="AO20" s="2"/>
      <c r="AP20" s="2">
        <v>3124</v>
      </c>
      <c r="AQ20" s="10" t="e">
        <f t="shared" ca="1" si="2"/>
        <v>#N/A</v>
      </c>
      <c r="AR20" s="11"/>
      <c r="AS20" s="2"/>
      <c r="AT20" s="2"/>
      <c r="AU20" s="2">
        <v>3124</v>
      </c>
      <c r="AV20" s="10" t="e">
        <f t="shared" ca="1" si="3"/>
        <v>#N/A</v>
      </c>
      <c r="AW20" s="11"/>
      <c r="AX20" s="2"/>
      <c r="AY20" s="2"/>
      <c r="AZ20" s="2">
        <v>3124</v>
      </c>
      <c r="BA20" s="10" t="e">
        <f t="shared" ca="1" si="4"/>
        <v>#N/A</v>
      </c>
      <c r="BB20" s="11"/>
      <c r="BC20" s="2"/>
      <c r="BD20" s="2"/>
      <c r="BE20" s="2">
        <v>3124</v>
      </c>
      <c r="BF20" s="10" t="e">
        <f t="shared" ca="1" si="5"/>
        <v>#N/A</v>
      </c>
      <c r="BG20" s="11"/>
      <c r="BH20" s="2"/>
      <c r="BI20" s="2"/>
      <c r="BJ20" s="2">
        <v>3124</v>
      </c>
      <c r="BK20" s="10" t="e">
        <f t="shared" ca="1" si="6"/>
        <v>#N/A</v>
      </c>
      <c r="BL20" s="11"/>
      <c r="BM20" s="2"/>
      <c r="BN20" s="2"/>
      <c r="BO20" s="2">
        <v>3124</v>
      </c>
      <c r="BP20" s="10" t="e">
        <f t="shared" ca="1" si="7"/>
        <v>#N/A</v>
      </c>
      <c r="BQ20" s="11"/>
      <c r="BR20" s="2"/>
      <c r="BS20" s="2"/>
      <c r="BT20" s="2">
        <v>3124</v>
      </c>
      <c r="BU20" s="10" t="e">
        <f t="shared" ca="1" si="8"/>
        <v>#N/A</v>
      </c>
      <c r="BV20" s="11"/>
      <c r="BW20" s="2"/>
      <c r="BX20" s="2"/>
      <c r="BY20" s="2">
        <v>3124</v>
      </c>
      <c r="BZ20" s="10" t="e">
        <f t="shared" ca="1" si="9"/>
        <v>#N/A</v>
      </c>
      <c r="CA20" s="11"/>
      <c r="CB20" s="2"/>
      <c r="CC20" s="2"/>
      <c r="CD20" s="2">
        <v>3124</v>
      </c>
      <c r="CE20" s="10" t="e">
        <f t="shared" ca="1" si="0"/>
        <v>#N/A</v>
      </c>
      <c r="CF20" s="11"/>
      <c r="CG20" s="2"/>
      <c r="CH20" s="2"/>
      <c r="CI20" s="2">
        <v>3124</v>
      </c>
      <c r="CJ20" s="10" t="e">
        <f t="shared" ca="1" si="11"/>
        <v>#N/A</v>
      </c>
      <c r="CK20" s="11"/>
      <c r="CL20" s="2"/>
      <c r="CM20" s="2"/>
      <c r="CN20" s="2">
        <v>3124</v>
      </c>
      <c r="CO20" s="10" t="e">
        <f t="shared" ca="1" si="10"/>
        <v>#N/A</v>
      </c>
    </row>
    <row r="21" spans="1:93" ht="14.25">
      <c r="A21" s="78"/>
      <c r="B21" s="78"/>
      <c r="C21" s="78"/>
      <c r="D21" s="79"/>
      <c r="E21" s="97" t="str">
        <f>IF(ISBLANK(E20),"-",VLOOKUP(E20,$AH$8:$CO$31,5))</f>
        <v>-</v>
      </c>
      <c r="F21" s="97" t="str">
        <f>IF(ISBLANK(F20),"-",VLOOKUP(F20,$AH$8:$CO$31,10))</f>
        <v>-</v>
      </c>
      <c r="G21" s="97" t="str">
        <f>IF(ISBLANK(G20),"-",VLOOKUP(G20,$AH$8:$CO$31,15))</f>
        <v>-</v>
      </c>
      <c r="H21" s="97" t="str">
        <f>IF(ISBLANK(H20),"-",VLOOKUP(H20,$AH$8:$CO$31,20))</f>
        <v>-</v>
      </c>
      <c r="I21" s="97" t="str">
        <f>IF(ISBLANK(I20),"-",VLOOKUP(I20,$AH$8:$CO$31,25))</f>
        <v>-</v>
      </c>
      <c r="J21" s="97" t="str">
        <f>IF(ISBLANK(J20),"-",VLOOKUP(J20,$AH$8:$CO$31,30))</f>
        <v>-</v>
      </c>
      <c r="K21" s="97" t="str">
        <f>IF(ISBLANK(K20),"-",VLOOKUP(K20,$AH$8:$CO$31,35))</f>
        <v>-</v>
      </c>
      <c r="L21" s="97" t="str">
        <f>IF(ISBLANK(L20),"-",VLOOKUP(L20,$AH$8:$CO$31,40))</f>
        <v>-</v>
      </c>
      <c r="M21" s="97" t="str">
        <f>IF(ISBLANK(M20),"-",VLOOKUP(M20,$AH$8:$CO$31,45))</f>
        <v>-</v>
      </c>
      <c r="N21" s="97" t="str">
        <f>IF(ISBLANK(N20),"-",VLOOKUP(N20,$AH$8:$CO$31,50))</f>
        <v>-</v>
      </c>
      <c r="O21" s="22"/>
      <c r="P21" s="65"/>
      <c r="Q21" s="22">
        <f>SUM(E21:P21)</f>
        <v>0</v>
      </c>
      <c r="R21" s="9"/>
      <c r="S21" s="5"/>
      <c r="T21" s="5"/>
      <c r="U21" s="5"/>
      <c r="V21" s="5"/>
      <c r="W21" s="23">
        <f t="shared" si="14"/>
        <v>0</v>
      </c>
      <c r="X21" s="23">
        <f>Q21+R21+S21+W21</f>
        <v>0</v>
      </c>
      <c r="Y21" s="25">
        <f>RANK($X21,$X$15:$X$65,0)</f>
        <v>1</v>
      </c>
      <c r="Z21" s="21" t="str">
        <f>IF($X21&gt;$AC$26,"BLUE",(IF($X21&gt;$AD$26,"RED",(IF($X21&gt;0,"WHITE","")))))</f>
        <v/>
      </c>
      <c r="AA21" s="88">
        <f>A20</f>
        <v>0</v>
      </c>
      <c r="AB21" s="19"/>
      <c r="AC21" s="6"/>
      <c r="AD21" s="19"/>
      <c r="AE21" s="6"/>
      <c r="AF21" s="6"/>
      <c r="AG21" s="19"/>
      <c r="AH21" s="39" t="s">
        <v>55</v>
      </c>
      <c r="AI21" s="2"/>
      <c r="AJ21" s="2"/>
      <c r="AK21" s="2">
        <v>3142</v>
      </c>
      <c r="AL21" s="10" t="e">
        <f t="shared" ca="1" si="1"/>
        <v>#N/A</v>
      </c>
      <c r="AM21" s="11"/>
      <c r="AN21" s="2"/>
      <c r="AO21" s="2"/>
      <c r="AP21" s="2">
        <v>3142</v>
      </c>
      <c r="AQ21" s="10" t="e">
        <f t="shared" ca="1" si="2"/>
        <v>#N/A</v>
      </c>
      <c r="AR21" s="11"/>
      <c r="AS21" s="2"/>
      <c r="AT21" s="2"/>
      <c r="AU21" s="2">
        <v>3142</v>
      </c>
      <c r="AV21" s="10" t="e">
        <f t="shared" ca="1" si="3"/>
        <v>#N/A</v>
      </c>
      <c r="AW21" s="11"/>
      <c r="AX21" s="2"/>
      <c r="AY21" s="2"/>
      <c r="AZ21" s="2">
        <v>3142</v>
      </c>
      <c r="BA21" s="10" t="e">
        <f t="shared" ca="1" si="4"/>
        <v>#N/A</v>
      </c>
      <c r="BB21" s="11"/>
      <c r="BC21" s="2"/>
      <c r="BD21" s="2"/>
      <c r="BE21" s="2">
        <v>3142</v>
      </c>
      <c r="BF21" s="10" t="e">
        <f t="shared" ca="1" si="5"/>
        <v>#N/A</v>
      </c>
      <c r="BG21" s="11"/>
      <c r="BH21" s="2"/>
      <c r="BI21" s="2"/>
      <c r="BJ21" s="2">
        <v>3142</v>
      </c>
      <c r="BK21" s="10" t="e">
        <f t="shared" ca="1" si="6"/>
        <v>#N/A</v>
      </c>
      <c r="BL21" s="11"/>
      <c r="BM21" s="2"/>
      <c r="BN21" s="2"/>
      <c r="BO21" s="2">
        <v>3142</v>
      </c>
      <c r="BP21" s="10" t="e">
        <f t="shared" ca="1" si="7"/>
        <v>#N/A</v>
      </c>
      <c r="BQ21" s="11"/>
      <c r="BR21" s="2"/>
      <c r="BS21" s="2"/>
      <c r="BT21" s="2">
        <v>3142</v>
      </c>
      <c r="BU21" s="10" t="e">
        <f t="shared" ca="1" si="8"/>
        <v>#N/A</v>
      </c>
      <c r="BV21" s="11"/>
      <c r="BW21" s="2"/>
      <c r="BX21" s="2"/>
      <c r="BY21" s="2">
        <v>3142</v>
      </c>
      <c r="BZ21" s="10" t="e">
        <f t="shared" ca="1" si="9"/>
        <v>#N/A</v>
      </c>
      <c r="CA21" s="11"/>
      <c r="CB21" s="2"/>
      <c r="CC21" s="2"/>
      <c r="CD21" s="2">
        <v>3142</v>
      </c>
      <c r="CE21" s="10" t="e">
        <f t="shared" ca="1" si="0"/>
        <v>#N/A</v>
      </c>
      <c r="CF21" s="11"/>
      <c r="CG21" s="2"/>
      <c r="CH21" s="2"/>
      <c r="CI21" s="2">
        <v>3142</v>
      </c>
      <c r="CJ21" s="10" t="e">
        <f t="shared" ca="1" si="11"/>
        <v>#N/A</v>
      </c>
      <c r="CK21" s="11"/>
      <c r="CL21" s="2"/>
      <c r="CM21" s="2"/>
      <c r="CN21" s="2">
        <v>3142</v>
      </c>
      <c r="CO21" s="10" t="e">
        <f t="shared" ca="1" si="10"/>
        <v>#N/A</v>
      </c>
    </row>
    <row r="22" spans="1:93" ht="14.25">
      <c r="A22" s="5"/>
      <c r="B22" s="5"/>
      <c r="C22" s="5"/>
      <c r="D22" s="3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2"/>
      <c r="P22" s="72"/>
      <c r="Q22" s="41" t="str">
        <f>IF(Q23&gt;0,"-",".")</f>
        <v>.</v>
      </c>
      <c r="R22" s="8"/>
      <c r="S22" s="8"/>
      <c r="T22" s="8"/>
      <c r="U22" s="24"/>
      <c r="V22" s="37"/>
      <c r="W22" s="23"/>
      <c r="X22" s="7"/>
      <c r="Y22" s="25"/>
      <c r="Z22" s="17"/>
      <c r="AA22" s="89"/>
      <c r="AB22" s="85"/>
      <c r="AC22" s="6"/>
      <c r="AD22" s="19"/>
      <c r="AE22" s="6"/>
      <c r="AF22" s="6"/>
      <c r="AG22" s="19"/>
      <c r="AH22" s="39" t="s">
        <v>56</v>
      </c>
      <c r="AI22" s="3"/>
      <c r="AJ22" s="2"/>
      <c r="AK22" s="2">
        <v>3214</v>
      </c>
      <c r="AL22" s="10" t="e">
        <f t="shared" ca="1" si="1"/>
        <v>#N/A</v>
      </c>
      <c r="AM22" s="11"/>
      <c r="AN22" s="3"/>
      <c r="AO22" s="2"/>
      <c r="AP22" s="2">
        <v>3214</v>
      </c>
      <c r="AQ22" s="10" t="e">
        <f t="shared" ca="1" si="2"/>
        <v>#N/A</v>
      </c>
      <c r="AR22" s="11"/>
      <c r="AS22" s="3"/>
      <c r="AT22" s="2"/>
      <c r="AU22" s="2">
        <v>3214</v>
      </c>
      <c r="AV22" s="10" t="e">
        <f t="shared" ca="1" si="3"/>
        <v>#N/A</v>
      </c>
      <c r="AW22" s="11"/>
      <c r="AX22" s="11"/>
      <c r="AY22" s="11"/>
      <c r="AZ22" s="2">
        <v>3214</v>
      </c>
      <c r="BA22" s="10" t="e">
        <f t="shared" ca="1" si="4"/>
        <v>#N/A</v>
      </c>
      <c r="BB22" s="11"/>
      <c r="BC22" s="11"/>
      <c r="BD22" s="11"/>
      <c r="BE22" s="2">
        <v>3214</v>
      </c>
      <c r="BF22" s="10" t="e">
        <f t="shared" ca="1" si="5"/>
        <v>#N/A</v>
      </c>
      <c r="BG22" s="11"/>
      <c r="BH22" s="11"/>
      <c r="BI22" s="11"/>
      <c r="BJ22" s="2">
        <v>3214</v>
      </c>
      <c r="BK22" s="10" t="e">
        <f t="shared" ca="1" si="6"/>
        <v>#N/A</v>
      </c>
      <c r="BL22" s="11"/>
      <c r="BM22" s="11"/>
      <c r="BN22" s="11"/>
      <c r="BO22" s="2">
        <v>3214</v>
      </c>
      <c r="BP22" s="10" t="e">
        <f t="shared" ca="1" si="7"/>
        <v>#N/A</v>
      </c>
      <c r="BQ22" s="11"/>
      <c r="BR22" s="11"/>
      <c r="BS22" s="11"/>
      <c r="BT22" s="2">
        <v>3214</v>
      </c>
      <c r="BU22" s="10" t="e">
        <f t="shared" ca="1" si="8"/>
        <v>#N/A</v>
      </c>
      <c r="BV22" s="11"/>
      <c r="BW22" s="11"/>
      <c r="BX22" s="11"/>
      <c r="BY22" s="2">
        <v>3214</v>
      </c>
      <c r="BZ22" s="10" t="e">
        <f t="shared" ca="1" si="9"/>
        <v>#N/A</v>
      </c>
      <c r="CA22" s="11"/>
      <c r="CB22" s="11"/>
      <c r="CC22" s="11"/>
      <c r="CD22" s="2">
        <v>3214</v>
      </c>
      <c r="CE22" s="10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11"/>
      <c r="CG22" s="11"/>
      <c r="CH22" s="11"/>
      <c r="CI22" s="2">
        <v>3214</v>
      </c>
      <c r="CJ22" s="10" t="e">
        <f t="shared" ca="1" si="11"/>
        <v>#N/A</v>
      </c>
      <c r="CK22" s="11"/>
      <c r="CL22" s="11"/>
      <c r="CM22" s="11"/>
      <c r="CN22" s="2">
        <v>3214</v>
      </c>
      <c r="CO22" s="10" t="e">
        <f t="shared" ca="1" si="10"/>
        <v>#N/A</v>
      </c>
    </row>
    <row r="23" spans="1:93" ht="14.25">
      <c r="A23" s="78"/>
      <c r="B23" s="78"/>
      <c r="C23" s="78"/>
      <c r="D23" s="79"/>
      <c r="E23" s="97" t="str">
        <f>IF(ISBLANK(E22),"-",VLOOKUP(E22,$AH$8:$CO$31,5))</f>
        <v>-</v>
      </c>
      <c r="F23" s="97" t="str">
        <f>IF(ISBLANK(F22),"-",VLOOKUP(F22,$AH$8:$CO$31,10))</f>
        <v>-</v>
      </c>
      <c r="G23" s="97" t="str">
        <f>IF(ISBLANK(G22),"-",VLOOKUP(G22,$AH$8:$CO$31,15))</f>
        <v>-</v>
      </c>
      <c r="H23" s="97" t="str">
        <f>IF(ISBLANK(H22),"-",VLOOKUP(H22,$AH$8:$CO$31,20))</f>
        <v>-</v>
      </c>
      <c r="I23" s="97" t="str">
        <f>IF(ISBLANK(I22),"-",VLOOKUP(I22,$AH$8:$CO$31,25))</f>
        <v>-</v>
      </c>
      <c r="J23" s="97" t="str">
        <f>IF(ISBLANK(J22),"-",VLOOKUP(J22,$AH$8:$CO$31,30))</f>
        <v>-</v>
      </c>
      <c r="K23" s="97" t="str">
        <f>IF(ISBLANK(K22),"-",VLOOKUP(K22,$AH$8:$CO$31,35))</f>
        <v>-</v>
      </c>
      <c r="L23" s="97" t="str">
        <f>IF(ISBLANK(L22),"-",VLOOKUP(L22,$AH$8:$CO$31,40))</f>
        <v>-</v>
      </c>
      <c r="M23" s="97" t="str">
        <f>IF(ISBLANK(M22),"-",VLOOKUP(M22,$AH$8:$CO$31,45))</f>
        <v>-</v>
      </c>
      <c r="N23" s="97" t="str">
        <f>IF(ISBLANK(N22),"-",VLOOKUP(N22,$AH$8:$CO$31,50))</f>
        <v>-</v>
      </c>
      <c r="O23" s="22"/>
      <c r="P23" s="65"/>
      <c r="Q23" s="22">
        <f>SUM(E23:P23)</f>
        <v>0</v>
      </c>
      <c r="R23" s="9"/>
      <c r="S23" s="5"/>
      <c r="T23" s="38"/>
      <c r="U23" s="5"/>
      <c r="V23" s="5"/>
      <c r="W23" s="23">
        <f t="shared" si="14"/>
        <v>0</v>
      </c>
      <c r="X23" s="23">
        <f>Q23+R23+S23+W23</f>
        <v>0</v>
      </c>
      <c r="Y23" s="25">
        <f>RANK($X23,$X$15:$X$65,0)</f>
        <v>1</v>
      </c>
      <c r="Z23" s="21" t="str">
        <f>IF($X23&gt;$AC$26,"BLUE",(IF($X23&gt;$AD$26,"RED",(IF($X23&gt;0,"WHITE","")))))</f>
        <v/>
      </c>
      <c r="AA23" s="88">
        <f>A22</f>
        <v>0</v>
      </c>
      <c r="AB23" s="85"/>
      <c r="AC23" s="115" t="s">
        <v>70</v>
      </c>
      <c r="AD23" s="115"/>
      <c r="AE23" s="85"/>
      <c r="AF23" s="6"/>
      <c r="AG23" s="19"/>
      <c r="AH23" s="39" t="s">
        <v>57</v>
      </c>
      <c r="AI23" s="2"/>
      <c r="AJ23" s="2"/>
      <c r="AK23" s="2">
        <v>3241</v>
      </c>
      <c r="AL23" s="10" t="e">
        <f t="shared" ca="1" si="1"/>
        <v>#N/A</v>
      </c>
      <c r="AM23" s="11"/>
      <c r="AN23" s="2"/>
      <c r="AO23" s="2"/>
      <c r="AP23" s="2">
        <v>3241</v>
      </c>
      <c r="AQ23" s="10" t="e">
        <f t="shared" ca="1" si="2"/>
        <v>#N/A</v>
      </c>
      <c r="AR23" s="11"/>
      <c r="AS23" s="2"/>
      <c r="AT23" s="2"/>
      <c r="AU23" s="2">
        <v>3241</v>
      </c>
      <c r="AV23" s="10" t="e">
        <f t="shared" ca="1" si="3"/>
        <v>#N/A</v>
      </c>
      <c r="AW23" s="11"/>
      <c r="AX23" s="11"/>
      <c r="AY23" s="11"/>
      <c r="AZ23" s="2">
        <v>3241</v>
      </c>
      <c r="BA23" s="10" t="e">
        <f t="shared" ca="1" si="4"/>
        <v>#N/A</v>
      </c>
      <c r="BB23" s="11"/>
      <c r="BC23" s="11"/>
      <c r="BD23" s="11"/>
      <c r="BE23" s="2">
        <v>3241</v>
      </c>
      <c r="BF23" s="10" t="e">
        <f t="shared" ca="1" si="5"/>
        <v>#N/A</v>
      </c>
      <c r="BG23" s="11"/>
      <c r="BH23" s="11"/>
      <c r="BI23" s="11"/>
      <c r="BJ23" s="2">
        <v>3241</v>
      </c>
      <c r="BK23" s="10" t="e">
        <f t="shared" ca="1" si="6"/>
        <v>#N/A</v>
      </c>
      <c r="BL23" s="11"/>
      <c r="BM23" s="11"/>
      <c r="BN23" s="11"/>
      <c r="BO23" s="2">
        <v>3241</v>
      </c>
      <c r="BP23" s="10" t="e">
        <f t="shared" ca="1" si="7"/>
        <v>#N/A</v>
      </c>
      <c r="BQ23" s="11"/>
      <c r="BR23" s="11"/>
      <c r="BS23" s="11"/>
      <c r="BT23" s="2">
        <v>3241</v>
      </c>
      <c r="BU23" s="10" t="e">
        <f t="shared" ca="1" si="8"/>
        <v>#N/A</v>
      </c>
      <c r="BV23" s="11"/>
      <c r="BW23" s="11"/>
      <c r="BX23" s="11"/>
      <c r="BY23" s="2">
        <v>3241</v>
      </c>
      <c r="BZ23" s="10" t="e">
        <f t="shared" ca="1" si="9"/>
        <v>#N/A</v>
      </c>
      <c r="CA23" s="11"/>
      <c r="CB23" s="11"/>
      <c r="CC23" s="11"/>
      <c r="CD23" s="2">
        <v>3241</v>
      </c>
      <c r="CE23" s="10" t="e">
        <f t="shared" ref="CE23:CE31" ca="1" si="15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11"/>
      <c r="CG23" s="11"/>
      <c r="CH23" s="11"/>
      <c r="CI23" s="2">
        <v>3241</v>
      </c>
      <c r="CJ23" s="10" t="e">
        <f t="shared" ca="1" si="11"/>
        <v>#N/A</v>
      </c>
      <c r="CK23" s="11"/>
      <c r="CL23" s="11"/>
      <c r="CM23" s="11"/>
      <c r="CN23" s="2">
        <v>3241</v>
      </c>
      <c r="CO23" s="10" t="e">
        <f t="shared" ca="1" si="10"/>
        <v>#N/A</v>
      </c>
    </row>
    <row r="24" spans="1:93" ht="14.25">
      <c r="A24" s="5"/>
      <c r="B24" s="5"/>
      <c r="C24" s="5"/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62"/>
      <c r="P24" s="72"/>
      <c r="Q24" s="41" t="str">
        <f>IF(Q25&gt;0,"-",".")</f>
        <v>.</v>
      </c>
      <c r="R24" s="8"/>
      <c r="S24" s="8"/>
      <c r="T24" s="8"/>
      <c r="U24" s="24"/>
      <c r="V24" s="37"/>
      <c r="W24" s="23"/>
      <c r="X24" s="7"/>
      <c r="Y24" s="25"/>
      <c r="Z24" s="17"/>
      <c r="AA24" s="89"/>
      <c r="AB24" s="6"/>
      <c r="AC24" s="115" t="s">
        <v>71</v>
      </c>
      <c r="AD24" s="115"/>
      <c r="AE24" s="19"/>
      <c r="AF24" s="6"/>
      <c r="AG24" s="6"/>
      <c r="AH24" s="39" t="s">
        <v>58</v>
      </c>
      <c r="AI24" s="2"/>
      <c r="AJ24" s="2"/>
      <c r="AK24" s="2">
        <v>3412</v>
      </c>
      <c r="AL24" s="10" t="e">
        <f t="shared" ca="1" si="1"/>
        <v>#N/A</v>
      </c>
      <c r="AM24" s="11"/>
      <c r="AN24" s="2"/>
      <c r="AO24" s="2"/>
      <c r="AP24" s="2">
        <v>3412</v>
      </c>
      <c r="AQ24" s="10" t="e">
        <f t="shared" ca="1" si="2"/>
        <v>#N/A</v>
      </c>
      <c r="AR24" s="11"/>
      <c r="AS24" s="2"/>
      <c r="AT24" s="2"/>
      <c r="AU24" s="2">
        <v>3412</v>
      </c>
      <c r="AV24" s="10" t="e">
        <f t="shared" ca="1" si="3"/>
        <v>#N/A</v>
      </c>
      <c r="AW24" s="11"/>
      <c r="AX24" s="11"/>
      <c r="AY24" s="11"/>
      <c r="AZ24" s="2">
        <v>3412</v>
      </c>
      <c r="BA24" s="10" t="e">
        <f t="shared" ca="1" si="4"/>
        <v>#N/A</v>
      </c>
      <c r="BB24" s="11"/>
      <c r="BC24" s="11"/>
      <c r="BD24" s="11"/>
      <c r="BE24" s="2">
        <v>3412</v>
      </c>
      <c r="BF24" s="10" t="e">
        <f t="shared" ca="1" si="5"/>
        <v>#N/A</v>
      </c>
      <c r="BG24" s="11"/>
      <c r="BH24" s="11"/>
      <c r="BI24" s="11"/>
      <c r="BJ24" s="2">
        <v>3412</v>
      </c>
      <c r="BK24" s="10" t="e">
        <f t="shared" ca="1" si="6"/>
        <v>#N/A</v>
      </c>
      <c r="BL24" s="11"/>
      <c r="BM24" s="11"/>
      <c r="BN24" s="11"/>
      <c r="BO24" s="2">
        <v>3412</v>
      </c>
      <c r="BP24" s="10" t="e">
        <f t="shared" ca="1" si="7"/>
        <v>#N/A</v>
      </c>
      <c r="BQ24" s="11"/>
      <c r="BR24" s="11"/>
      <c r="BS24" s="11"/>
      <c r="BT24" s="2">
        <v>3412</v>
      </c>
      <c r="BU24" s="10" t="e">
        <f t="shared" ca="1" si="8"/>
        <v>#N/A</v>
      </c>
      <c r="BV24" s="11"/>
      <c r="BW24" s="11"/>
      <c r="BX24" s="11"/>
      <c r="BY24" s="2">
        <v>3412</v>
      </c>
      <c r="BZ24" s="10" t="e">
        <f t="shared" ca="1" si="9"/>
        <v>#N/A</v>
      </c>
      <c r="CA24" s="11"/>
      <c r="CB24" s="11"/>
      <c r="CC24" s="11"/>
      <c r="CD24" s="2">
        <v>3412</v>
      </c>
      <c r="CE24" s="10" t="e">
        <f t="shared" ca="1" si="15"/>
        <v>#N/A</v>
      </c>
      <c r="CF24" s="11"/>
      <c r="CG24" s="11"/>
      <c r="CH24" s="11"/>
      <c r="CI24" s="2">
        <v>3412</v>
      </c>
      <c r="CJ24" s="10" t="e">
        <f t="shared" ca="1" si="11"/>
        <v>#N/A</v>
      </c>
      <c r="CK24" s="11"/>
      <c r="CL24" s="11"/>
      <c r="CM24" s="11"/>
      <c r="CN24" s="2">
        <v>3412</v>
      </c>
      <c r="CO24" s="10" t="e">
        <f t="shared" ca="1" si="10"/>
        <v>#N/A</v>
      </c>
    </row>
    <row r="25" spans="1:93" ht="15" thickBot="1">
      <c r="A25" s="78"/>
      <c r="B25" s="78"/>
      <c r="C25" s="78"/>
      <c r="D25" s="79"/>
      <c r="E25" s="97" t="str">
        <f>IF(ISBLANK(E24),"-",VLOOKUP(E24,$AH$8:$CO$31,5))</f>
        <v>-</v>
      </c>
      <c r="F25" s="97" t="str">
        <f>IF(ISBLANK(F24),"-",VLOOKUP(F24,$AH$8:$CO$31,10))</f>
        <v>-</v>
      </c>
      <c r="G25" s="97" t="str">
        <f>IF(ISBLANK(G24),"-",VLOOKUP(G24,$AH$8:$CO$31,15))</f>
        <v>-</v>
      </c>
      <c r="H25" s="97" t="str">
        <f>IF(ISBLANK(H24),"-",VLOOKUP(H24,$AH$8:$CO$31,20))</f>
        <v>-</v>
      </c>
      <c r="I25" s="97" t="str">
        <f>IF(ISBLANK(I24),"-",VLOOKUP(I24,$AH$8:$CO$31,25))</f>
        <v>-</v>
      </c>
      <c r="J25" s="97" t="str">
        <f>IF(ISBLANK(J24),"-",VLOOKUP(J24,$AH$8:$CO$31,30))</f>
        <v>-</v>
      </c>
      <c r="K25" s="97" t="str">
        <f>IF(ISBLANK(K24),"-",VLOOKUP(K24,$AH$8:$CO$31,35))</f>
        <v>-</v>
      </c>
      <c r="L25" s="97" t="str">
        <f>IF(ISBLANK(L24),"-",VLOOKUP(L24,$AH$8:$CO$31,40))</f>
        <v>-</v>
      </c>
      <c r="M25" s="97" t="str">
        <f>IF(ISBLANK(M24),"-",VLOOKUP(M24,$AH$8:$CO$31,45))</f>
        <v>-</v>
      </c>
      <c r="N25" s="97" t="str">
        <f>IF(ISBLANK(N24),"-",VLOOKUP(N24,$AH$8:$CO$31,50))</f>
        <v>-</v>
      </c>
      <c r="O25" s="22"/>
      <c r="P25" s="65"/>
      <c r="Q25" s="22">
        <f>SUM(E25:P25)</f>
        <v>0</v>
      </c>
      <c r="R25" s="9"/>
      <c r="S25" s="5"/>
      <c r="T25" s="38"/>
      <c r="U25" s="5"/>
      <c r="V25" s="5"/>
      <c r="W25" s="23">
        <f t="shared" si="14"/>
        <v>0</v>
      </c>
      <c r="X25" s="23">
        <f>Q25+R25+S25+W25</f>
        <v>0</v>
      </c>
      <c r="Y25" s="25">
        <f>RANK($X25,$X$15:$X$65,0)</f>
        <v>1</v>
      </c>
      <c r="Z25" s="21" t="str">
        <f>IF($X25&gt;$AC$26,"BLUE",(IF($X25&gt;$AD$26,"RED",(IF($X25&gt;0,"WHITE","")))))</f>
        <v/>
      </c>
      <c r="AA25" s="88">
        <f>A24</f>
        <v>0</v>
      </c>
      <c r="AB25" s="6"/>
      <c r="AC25" s="95" t="s">
        <v>72</v>
      </c>
      <c r="AD25" s="95" t="s">
        <v>73</v>
      </c>
      <c r="AE25" s="6"/>
      <c r="AF25" s="6"/>
      <c r="AG25" s="6"/>
      <c r="AH25" s="39" t="s">
        <v>59</v>
      </c>
      <c r="AI25" s="2"/>
      <c r="AJ25" s="2"/>
      <c r="AK25" s="2">
        <v>3421</v>
      </c>
      <c r="AL25" s="10" t="e">
        <f t="shared" ca="1" si="1"/>
        <v>#N/A</v>
      </c>
      <c r="AM25" s="11"/>
      <c r="AN25" s="2"/>
      <c r="AO25" s="2"/>
      <c r="AP25" s="2">
        <v>3421</v>
      </c>
      <c r="AQ25" s="10" t="e">
        <f t="shared" ca="1" si="2"/>
        <v>#N/A</v>
      </c>
      <c r="AR25" s="11"/>
      <c r="AS25" s="2"/>
      <c r="AT25" s="2"/>
      <c r="AU25" s="2">
        <v>3421</v>
      </c>
      <c r="AV25" s="10" t="e">
        <f t="shared" ca="1" si="3"/>
        <v>#N/A</v>
      </c>
      <c r="AW25" s="11"/>
      <c r="AX25" s="11"/>
      <c r="AY25" s="11"/>
      <c r="AZ25" s="2">
        <v>3421</v>
      </c>
      <c r="BA25" s="10" t="e">
        <f t="shared" ca="1" si="4"/>
        <v>#N/A</v>
      </c>
      <c r="BB25" s="11"/>
      <c r="BC25" s="11"/>
      <c r="BD25" s="11"/>
      <c r="BE25" s="2">
        <v>3421</v>
      </c>
      <c r="BF25" s="10" t="e">
        <f t="shared" ca="1" si="5"/>
        <v>#N/A</v>
      </c>
      <c r="BG25" s="11"/>
      <c r="BH25" s="11"/>
      <c r="BI25" s="11"/>
      <c r="BJ25" s="2">
        <v>3421</v>
      </c>
      <c r="BK25" s="10" t="e">
        <f t="shared" ca="1" si="6"/>
        <v>#N/A</v>
      </c>
      <c r="BL25" s="11"/>
      <c r="BM25" s="11"/>
      <c r="BN25" s="11"/>
      <c r="BO25" s="2">
        <v>3421</v>
      </c>
      <c r="BP25" s="10" t="e">
        <f t="shared" ca="1" si="7"/>
        <v>#N/A</v>
      </c>
      <c r="BQ25" s="11"/>
      <c r="BR25" s="11"/>
      <c r="BS25" s="11"/>
      <c r="BT25" s="2">
        <v>3421</v>
      </c>
      <c r="BU25" s="10" t="e">
        <f t="shared" ca="1" si="8"/>
        <v>#N/A</v>
      </c>
      <c r="BV25" s="11"/>
      <c r="BW25" s="11"/>
      <c r="BX25" s="11"/>
      <c r="BY25" s="2">
        <v>3421</v>
      </c>
      <c r="BZ25" s="10" t="e">
        <f t="shared" ca="1" si="9"/>
        <v>#N/A</v>
      </c>
      <c r="CA25" s="11"/>
      <c r="CB25" s="11"/>
      <c r="CC25" s="11"/>
      <c r="CD25" s="2">
        <v>3421</v>
      </c>
      <c r="CE25" s="10" t="e">
        <f t="shared" ca="1" si="15"/>
        <v>#N/A</v>
      </c>
      <c r="CF25" s="11"/>
      <c r="CG25" s="11"/>
      <c r="CH25" s="11"/>
      <c r="CI25" s="2">
        <v>3421</v>
      </c>
      <c r="CJ25" s="10" t="e">
        <f t="shared" ca="1" si="11"/>
        <v>#N/A</v>
      </c>
      <c r="CK25" s="11"/>
      <c r="CL25" s="11"/>
      <c r="CM25" s="11"/>
      <c r="CN25" s="2">
        <v>3421</v>
      </c>
      <c r="CO25" s="10" t="e">
        <f t="shared" ca="1" si="10"/>
        <v>#N/A</v>
      </c>
    </row>
    <row r="26" spans="1:93" ht="15" thickBot="1">
      <c r="A26" s="5"/>
      <c r="B26" s="5"/>
      <c r="C26" s="5"/>
      <c r="D26" s="3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62"/>
      <c r="P26" s="72"/>
      <c r="Q26" s="41" t="str">
        <f>IF(Q27&gt;0,"-",".")</f>
        <v>.</v>
      </c>
      <c r="R26" s="8"/>
      <c r="S26" s="8"/>
      <c r="T26" s="8"/>
      <c r="U26" s="24"/>
      <c r="V26" s="37"/>
      <c r="W26" s="23"/>
      <c r="X26" s="7"/>
      <c r="Y26" s="25"/>
      <c r="Z26" s="17"/>
      <c r="AA26" s="89"/>
      <c r="AB26" s="6"/>
      <c r="AC26" s="94"/>
      <c r="AD26" s="94"/>
      <c r="AE26" s="6"/>
      <c r="AF26" s="6"/>
      <c r="AG26" s="6"/>
      <c r="AH26" s="39" t="s">
        <v>60</v>
      </c>
      <c r="AI26" s="2"/>
      <c r="AJ26" s="2"/>
      <c r="AK26" s="2">
        <v>4123</v>
      </c>
      <c r="AL26" s="10" t="e">
        <f t="shared" ca="1" si="1"/>
        <v>#N/A</v>
      </c>
      <c r="AM26" s="11"/>
      <c r="AN26" s="2"/>
      <c r="AO26" s="2"/>
      <c r="AP26" s="2">
        <v>4123</v>
      </c>
      <c r="AQ26" s="10" t="e">
        <f t="shared" ca="1" si="2"/>
        <v>#N/A</v>
      </c>
      <c r="AR26" s="11"/>
      <c r="AS26" s="2"/>
      <c r="AT26" s="2"/>
      <c r="AU26" s="2">
        <v>4123</v>
      </c>
      <c r="AV26" s="10" t="e">
        <f t="shared" ca="1" si="3"/>
        <v>#N/A</v>
      </c>
      <c r="AW26" s="11"/>
      <c r="AX26" s="2"/>
      <c r="AY26" s="2"/>
      <c r="AZ26" s="2">
        <v>4123</v>
      </c>
      <c r="BA26" s="10" t="e">
        <f t="shared" ca="1" si="4"/>
        <v>#N/A</v>
      </c>
      <c r="BB26" s="11"/>
      <c r="BC26" s="2"/>
      <c r="BD26" s="2"/>
      <c r="BE26" s="2">
        <v>4123</v>
      </c>
      <c r="BF26" s="10" t="e">
        <f t="shared" ca="1" si="5"/>
        <v>#N/A</v>
      </c>
      <c r="BG26" s="11"/>
      <c r="BH26" s="2"/>
      <c r="BI26" s="2"/>
      <c r="BJ26" s="2">
        <v>4123</v>
      </c>
      <c r="BK26" s="10" t="e">
        <f t="shared" ca="1" si="6"/>
        <v>#N/A</v>
      </c>
      <c r="BL26" s="11"/>
      <c r="BM26" s="2"/>
      <c r="BN26" s="2"/>
      <c r="BO26" s="2">
        <v>4123</v>
      </c>
      <c r="BP26" s="10" t="e">
        <f t="shared" ca="1" si="7"/>
        <v>#N/A</v>
      </c>
      <c r="BQ26" s="11"/>
      <c r="BR26" s="2"/>
      <c r="BS26" s="2"/>
      <c r="BT26" s="2">
        <v>4123</v>
      </c>
      <c r="BU26" s="10" t="e">
        <f t="shared" ca="1" si="8"/>
        <v>#N/A</v>
      </c>
      <c r="BV26" s="11"/>
      <c r="BW26" s="2"/>
      <c r="BX26" s="2"/>
      <c r="BY26" s="2">
        <v>4123</v>
      </c>
      <c r="BZ26" s="10" t="e">
        <f t="shared" ca="1" si="9"/>
        <v>#N/A</v>
      </c>
      <c r="CA26" s="11"/>
      <c r="CB26" s="2"/>
      <c r="CC26" s="2"/>
      <c r="CD26" s="2">
        <v>4123</v>
      </c>
      <c r="CE26" s="10" t="e">
        <f t="shared" ca="1" si="15"/>
        <v>#N/A</v>
      </c>
      <c r="CF26" s="11"/>
      <c r="CG26" s="2"/>
      <c r="CH26" s="2"/>
      <c r="CI26" s="2">
        <v>4123</v>
      </c>
      <c r="CJ26" s="10" t="e">
        <f t="shared" ca="1" si="11"/>
        <v>#N/A</v>
      </c>
      <c r="CK26" s="11"/>
      <c r="CL26" s="2"/>
      <c r="CM26" s="2"/>
      <c r="CN26" s="2">
        <v>4123</v>
      </c>
      <c r="CO26" s="10" t="e">
        <f t="shared" ca="1" si="10"/>
        <v>#N/A</v>
      </c>
    </row>
    <row r="27" spans="1:93" ht="14.25">
      <c r="A27" s="78"/>
      <c r="B27" s="78"/>
      <c r="C27" s="78"/>
      <c r="D27" s="79"/>
      <c r="E27" s="97" t="str">
        <f>IF(ISBLANK(E26),"-",VLOOKUP(E26,$AH$8:$CO$31,5))</f>
        <v>-</v>
      </c>
      <c r="F27" s="97" t="str">
        <f>IF(ISBLANK(F26),"-",VLOOKUP(F26,$AH$8:$CO$31,10))</f>
        <v>-</v>
      </c>
      <c r="G27" s="97" t="str">
        <f>IF(ISBLANK(G26),"-",VLOOKUP(G26,$AH$8:$CO$31,15))</f>
        <v>-</v>
      </c>
      <c r="H27" s="97" t="str">
        <f>IF(ISBLANK(H26),"-",VLOOKUP(H26,$AH$8:$CO$31,20))</f>
        <v>-</v>
      </c>
      <c r="I27" s="97" t="str">
        <f>IF(ISBLANK(I26),"-",VLOOKUP(I26,$AH$8:$CO$31,25))</f>
        <v>-</v>
      </c>
      <c r="J27" s="97" t="str">
        <f>IF(ISBLANK(J26),"-",VLOOKUP(J26,$AH$8:$CO$31,30))</f>
        <v>-</v>
      </c>
      <c r="K27" s="97" t="str">
        <f>IF(ISBLANK(K26),"-",VLOOKUP(K26,$AH$8:$CO$31,35))</f>
        <v>-</v>
      </c>
      <c r="L27" s="97" t="str">
        <f>IF(ISBLANK(L26),"-",VLOOKUP(L26,$AH$8:$CO$31,40))</f>
        <v>-</v>
      </c>
      <c r="M27" s="97" t="str">
        <f>IF(ISBLANK(M26),"-",VLOOKUP(M26,$AH$8:$CO$31,45))</f>
        <v>-</v>
      </c>
      <c r="N27" s="97" t="str">
        <f>IF(ISBLANK(N26),"-",VLOOKUP(N26,$AH$8:$CO$31,50))</f>
        <v>-</v>
      </c>
      <c r="O27" s="22"/>
      <c r="P27" s="65"/>
      <c r="Q27" s="22">
        <f>SUM(E27:P27)</f>
        <v>0</v>
      </c>
      <c r="R27" s="9"/>
      <c r="S27" s="5"/>
      <c r="T27" s="5"/>
      <c r="U27" s="5"/>
      <c r="V27" s="5"/>
      <c r="W27" s="23">
        <f t="shared" si="14"/>
        <v>0</v>
      </c>
      <c r="X27" s="23">
        <f>Q27+R27+S27+W27</f>
        <v>0</v>
      </c>
      <c r="Y27" s="25">
        <f>RANK($X27,$X$15:$X$65,0)</f>
        <v>1</v>
      </c>
      <c r="Z27" s="21" t="str">
        <f>IF($X27&gt;$AC$26,"BLUE",(IF($X27&gt;$AD$26,"RED",(IF($X27&gt;0,"WHITE","")))))</f>
        <v/>
      </c>
      <c r="AA27" s="88">
        <f>A26</f>
        <v>0</v>
      </c>
      <c r="AB27" s="6"/>
      <c r="AC27" s="6"/>
      <c r="AD27" s="6"/>
      <c r="AE27" s="6"/>
      <c r="AF27" s="6"/>
      <c r="AG27" s="6"/>
      <c r="AH27" s="39" t="s">
        <v>61</v>
      </c>
      <c r="AI27" s="2"/>
      <c r="AJ27" s="2"/>
      <c r="AK27" s="2">
        <v>4132</v>
      </c>
      <c r="AL27" s="10" t="e">
        <f t="shared" ca="1" si="1"/>
        <v>#N/A</v>
      </c>
      <c r="AM27" s="11"/>
      <c r="AN27" s="2"/>
      <c r="AO27" s="2"/>
      <c r="AP27" s="2">
        <v>4132</v>
      </c>
      <c r="AQ27" s="10" t="e">
        <f t="shared" ca="1" si="2"/>
        <v>#N/A</v>
      </c>
      <c r="AR27" s="11"/>
      <c r="AS27" s="2"/>
      <c r="AT27" s="2"/>
      <c r="AU27" s="2">
        <v>4132</v>
      </c>
      <c r="AV27" s="10" t="e">
        <f t="shared" ca="1" si="3"/>
        <v>#N/A</v>
      </c>
      <c r="AW27" s="11"/>
      <c r="AX27" s="2"/>
      <c r="AY27" s="2"/>
      <c r="AZ27" s="2">
        <v>4132</v>
      </c>
      <c r="BA27" s="10" t="e">
        <f t="shared" ca="1" si="4"/>
        <v>#N/A</v>
      </c>
      <c r="BB27" s="11"/>
      <c r="BC27" s="2"/>
      <c r="BD27" s="2"/>
      <c r="BE27" s="2">
        <v>4132</v>
      </c>
      <c r="BF27" s="10" t="e">
        <f t="shared" ca="1" si="5"/>
        <v>#N/A</v>
      </c>
      <c r="BG27" s="11"/>
      <c r="BH27" s="2"/>
      <c r="BI27" s="2"/>
      <c r="BJ27" s="2">
        <v>4132</v>
      </c>
      <c r="BK27" s="10" t="e">
        <f t="shared" ca="1" si="6"/>
        <v>#N/A</v>
      </c>
      <c r="BL27" s="11"/>
      <c r="BM27" s="2"/>
      <c r="BN27" s="2"/>
      <c r="BO27" s="2">
        <v>4132</v>
      </c>
      <c r="BP27" s="10" t="e">
        <f t="shared" ca="1" si="7"/>
        <v>#N/A</v>
      </c>
      <c r="BQ27" s="11"/>
      <c r="BR27" s="2"/>
      <c r="BS27" s="2"/>
      <c r="BT27" s="2">
        <v>4132</v>
      </c>
      <c r="BU27" s="10" t="e">
        <f t="shared" ca="1" si="8"/>
        <v>#N/A</v>
      </c>
      <c r="BV27" s="11"/>
      <c r="BW27" s="2"/>
      <c r="BX27" s="2"/>
      <c r="BY27" s="2">
        <v>4132</v>
      </c>
      <c r="BZ27" s="10" t="e">
        <f t="shared" ca="1" si="9"/>
        <v>#N/A</v>
      </c>
      <c r="CA27" s="11"/>
      <c r="CB27" s="2"/>
      <c r="CC27" s="2"/>
      <c r="CD27" s="2">
        <v>4132</v>
      </c>
      <c r="CE27" s="10" t="e">
        <f t="shared" ca="1" si="15"/>
        <v>#N/A</v>
      </c>
      <c r="CF27" s="11"/>
      <c r="CG27" s="2"/>
      <c r="CH27" s="2"/>
      <c r="CI27" s="2">
        <v>4132</v>
      </c>
      <c r="CJ27" s="10" t="e">
        <f t="shared" ca="1" si="11"/>
        <v>#N/A</v>
      </c>
      <c r="CK27" s="11"/>
      <c r="CL27" s="2"/>
      <c r="CM27" s="2"/>
      <c r="CN27" s="2">
        <v>4132</v>
      </c>
      <c r="CO27" s="10" t="e">
        <f t="shared" ca="1" si="10"/>
        <v>#N/A</v>
      </c>
    </row>
    <row r="28" spans="1:93" ht="14.25">
      <c r="A28" s="5"/>
      <c r="B28" s="5"/>
      <c r="C28" s="5"/>
      <c r="D28" s="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62"/>
      <c r="P28" s="72"/>
      <c r="Q28" s="41" t="str">
        <f>IF(Q29&gt;0,"-",".")</f>
        <v>.</v>
      </c>
      <c r="R28" s="8"/>
      <c r="S28" s="8"/>
      <c r="T28" s="8"/>
      <c r="U28" s="24"/>
      <c r="V28" s="37"/>
      <c r="W28" s="23"/>
      <c r="X28" s="7"/>
      <c r="Y28" s="25"/>
      <c r="Z28" s="17"/>
      <c r="AA28" s="89"/>
      <c r="AB28" s="6"/>
      <c r="AC28" s="6"/>
      <c r="AD28" s="6"/>
      <c r="AE28" s="6"/>
      <c r="AF28" s="6"/>
      <c r="AG28" s="6"/>
      <c r="AH28" s="39" t="s">
        <v>62</v>
      </c>
      <c r="AI28" s="2"/>
      <c r="AJ28" s="2"/>
      <c r="AK28" s="2">
        <v>4213</v>
      </c>
      <c r="AL28" s="10" t="e">
        <f t="shared" ca="1" si="1"/>
        <v>#N/A</v>
      </c>
      <c r="AM28" s="11"/>
      <c r="AN28" s="2"/>
      <c r="AO28" s="2"/>
      <c r="AP28" s="2">
        <v>4213</v>
      </c>
      <c r="AQ28" s="10" t="e">
        <f t="shared" ca="1" si="2"/>
        <v>#N/A</v>
      </c>
      <c r="AR28" s="11"/>
      <c r="AS28" s="2"/>
      <c r="AT28" s="2"/>
      <c r="AU28" s="2">
        <v>4213</v>
      </c>
      <c r="AV28" s="10" t="e">
        <f t="shared" ca="1" si="3"/>
        <v>#N/A</v>
      </c>
      <c r="AW28" s="11"/>
      <c r="AX28" s="2"/>
      <c r="AY28" s="2"/>
      <c r="AZ28" s="2">
        <v>4213</v>
      </c>
      <c r="BA28" s="10" t="e">
        <f t="shared" ca="1" si="4"/>
        <v>#N/A</v>
      </c>
      <c r="BB28" s="11"/>
      <c r="BC28" s="2"/>
      <c r="BD28" s="2"/>
      <c r="BE28" s="2">
        <v>4213</v>
      </c>
      <c r="BF28" s="10" t="e">
        <f t="shared" ca="1" si="5"/>
        <v>#N/A</v>
      </c>
      <c r="BG28" s="11"/>
      <c r="BH28" s="2"/>
      <c r="BI28" s="2"/>
      <c r="BJ28" s="2">
        <v>4213</v>
      </c>
      <c r="BK28" s="10" t="e">
        <f t="shared" ca="1" si="6"/>
        <v>#N/A</v>
      </c>
      <c r="BL28" s="11"/>
      <c r="BM28" s="2"/>
      <c r="BN28" s="2"/>
      <c r="BO28" s="2">
        <v>4213</v>
      </c>
      <c r="BP28" s="10" t="e">
        <f t="shared" ca="1" si="7"/>
        <v>#N/A</v>
      </c>
      <c r="BQ28" s="11"/>
      <c r="BR28" s="2"/>
      <c r="BS28" s="2"/>
      <c r="BT28" s="2">
        <v>4213</v>
      </c>
      <c r="BU28" s="10" t="e">
        <f t="shared" ca="1" si="8"/>
        <v>#N/A</v>
      </c>
      <c r="BV28" s="11"/>
      <c r="BW28" s="2"/>
      <c r="BX28" s="2"/>
      <c r="BY28" s="2">
        <v>4213</v>
      </c>
      <c r="BZ28" s="10" t="e">
        <f t="shared" ca="1" si="9"/>
        <v>#N/A</v>
      </c>
      <c r="CA28" s="11"/>
      <c r="CB28" s="2"/>
      <c r="CC28" s="2"/>
      <c r="CD28" s="2">
        <v>4213</v>
      </c>
      <c r="CE28" s="10" t="e">
        <f t="shared" ca="1" si="15"/>
        <v>#N/A</v>
      </c>
      <c r="CF28" s="11"/>
      <c r="CG28" s="2"/>
      <c r="CH28" s="2"/>
      <c r="CI28" s="2">
        <v>4213</v>
      </c>
      <c r="CJ28" s="10" t="e">
        <f t="shared" ca="1" si="11"/>
        <v>#N/A</v>
      </c>
      <c r="CK28" s="11"/>
      <c r="CL28" s="2"/>
      <c r="CM28" s="2"/>
      <c r="CN28" s="2">
        <v>4213</v>
      </c>
      <c r="CO28" s="10" t="e">
        <f t="shared" ca="1" si="10"/>
        <v>#N/A</v>
      </c>
    </row>
    <row r="29" spans="1:93" ht="14.25">
      <c r="A29" s="78"/>
      <c r="B29" s="78"/>
      <c r="C29" s="78"/>
      <c r="D29" s="96"/>
      <c r="E29" s="97" t="str">
        <f>IF(ISBLANK(E28),"-",VLOOKUP(E28,$AH$8:$CO$31,5))</f>
        <v>-</v>
      </c>
      <c r="F29" s="97" t="str">
        <f>IF(ISBLANK(F28),"-",VLOOKUP(F28,$AH$8:$CO$31,10))</f>
        <v>-</v>
      </c>
      <c r="G29" s="97" t="str">
        <f>IF(ISBLANK(G28),"-",VLOOKUP(G28,$AH$8:$CO$31,15))</f>
        <v>-</v>
      </c>
      <c r="H29" s="97" t="str">
        <f>IF(ISBLANK(H28),"-",VLOOKUP(H28,$AH$8:$CO$31,20))</f>
        <v>-</v>
      </c>
      <c r="I29" s="97" t="str">
        <f>IF(ISBLANK(I28),"-",VLOOKUP(I28,$AH$8:$CO$31,25))</f>
        <v>-</v>
      </c>
      <c r="J29" s="97" t="str">
        <f>IF(ISBLANK(J28),"-",VLOOKUP(J28,$AH$8:$CO$31,30))</f>
        <v>-</v>
      </c>
      <c r="K29" s="97" t="str">
        <f>IF(ISBLANK(K28),"-",VLOOKUP(K28,$AH$8:$CO$31,35))</f>
        <v>-</v>
      </c>
      <c r="L29" s="97" t="str">
        <f>IF(ISBLANK(L28),"-",VLOOKUP(L28,$AH$8:$CO$31,40))</f>
        <v>-</v>
      </c>
      <c r="M29" s="97" t="str">
        <f>IF(ISBLANK(M28),"-",VLOOKUP(M28,$AH$8:$CO$31,45))</f>
        <v>-</v>
      </c>
      <c r="N29" s="97" t="str">
        <f>IF(ISBLANK(N28),"-",VLOOKUP(N28,$AH$8:$CO$31,50))</f>
        <v>-</v>
      </c>
      <c r="O29" s="22"/>
      <c r="P29" s="65"/>
      <c r="Q29" s="22">
        <f>SUM(E29:P29)</f>
        <v>0</v>
      </c>
      <c r="R29" s="9"/>
      <c r="S29" s="5"/>
      <c r="T29" s="5"/>
      <c r="U29" s="5"/>
      <c r="V29" s="5"/>
      <c r="W29" s="23">
        <f t="shared" si="14"/>
        <v>0</v>
      </c>
      <c r="X29" s="23">
        <f>Q29+R29+S29+W29</f>
        <v>0</v>
      </c>
      <c r="Y29" s="25">
        <f>RANK($X29,$X$15:$X$65,0)</f>
        <v>1</v>
      </c>
      <c r="Z29" s="21" t="str">
        <f>IF($X29&gt;$AC$26,"BLUE",(IF($X29&gt;$AD$26,"RED",(IF($X29&gt;0,"WHITE","")))))</f>
        <v/>
      </c>
      <c r="AA29" s="88">
        <f>A28</f>
        <v>0</v>
      </c>
      <c r="AB29" s="6"/>
      <c r="AC29" s="6"/>
      <c r="AD29" s="6"/>
      <c r="AE29" s="6"/>
      <c r="AF29" s="6"/>
      <c r="AG29" s="27"/>
      <c r="AH29" s="39" t="s">
        <v>63</v>
      </c>
      <c r="AI29" s="2"/>
      <c r="AJ29" s="2"/>
      <c r="AK29" s="2">
        <v>4231</v>
      </c>
      <c r="AL29" s="10" t="e">
        <f t="shared" ca="1" si="1"/>
        <v>#N/A</v>
      </c>
      <c r="AM29" s="11"/>
      <c r="AN29" s="2"/>
      <c r="AO29" s="2"/>
      <c r="AP29" s="2">
        <v>4231</v>
      </c>
      <c r="AQ29" s="10" t="e">
        <f t="shared" ca="1" si="2"/>
        <v>#N/A</v>
      </c>
      <c r="AR29" s="11"/>
      <c r="AS29" s="2"/>
      <c r="AT29" s="2"/>
      <c r="AU29" s="2">
        <v>4231</v>
      </c>
      <c r="AV29" s="10" t="e">
        <f t="shared" ca="1" si="3"/>
        <v>#N/A</v>
      </c>
      <c r="AW29" s="11"/>
      <c r="AX29" s="2"/>
      <c r="AY29" s="2"/>
      <c r="AZ29" s="2">
        <v>4231</v>
      </c>
      <c r="BA29" s="10" t="e">
        <f t="shared" ca="1" si="4"/>
        <v>#N/A</v>
      </c>
      <c r="BB29" s="11"/>
      <c r="BC29" s="2"/>
      <c r="BD29" s="2"/>
      <c r="BE29" s="2">
        <v>4231</v>
      </c>
      <c r="BF29" s="10" t="e">
        <f t="shared" ca="1" si="5"/>
        <v>#N/A</v>
      </c>
      <c r="BG29" s="11"/>
      <c r="BH29" s="2"/>
      <c r="BI29" s="2"/>
      <c r="BJ29" s="2">
        <v>4231</v>
      </c>
      <c r="BK29" s="10" t="e">
        <f t="shared" ca="1" si="6"/>
        <v>#N/A</v>
      </c>
      <c r="BL29" s="11"/>
      <c r="BM29" s="2"/>
      <c r="BN29" s="2"/>
      <c r="BO29" s="2">
        <v>4231</v>
      </c>
      <c r="BP29" s="10" t="e">
        <f t="shared" ca="1" si="7"/>
        <v>#N/A</v>
      </c>
      <c r="BQ29" s="11"/>
      <c r="BR29" s="2"/>
      <c r="BS29" s="2"/>
      <c r="BT29" s="2">
        <v>4231</v>
      </c>
      <c r="BU29" s="10" t="e">
        <f t="shared" ca="1" si="8"/>
        <v>#N/A</v>
      </c>
      <c r="BV29" s="11"/>
      <c r="BW29" s="2"/>
      <c r="BX29" s="2"/>
      <c r="BY29" s="2">
        <v>4231</v>
      </c>
      <c r="BZ29" s="10" t="e">
        <f t="shared" ca="1" si="9"/>
        <v>#N/A</v>
      </c>
      <c r="CA29" s="11"/>
      <c r="CB29" s="2"/>
      <c r="CC29" s="2"/>
      <c r="CD29" s="2">
        <v>4231</v>
      </c>
      <c r="CE29" s="10" t="e">
        <f t="shared" ca="1" si="15"/>
        <v>#N/A</v>
      </c>
      <c r="CF29" s="11"/>
      <c r="CG29" s="2"/>
      <c r="CH29" s="2"/>
      <c r="CI29" s="2">
        <v>4231</v>
      </c>
      <c r="CJ29" s="10" t="e">
        <f t="shared" ca="1" si="11"/>
        <v>#N/A</v>
      </c>
      <c r="CK29" s="11"/>
      <c r="CL29" s="2"/>
      <c r="CM29" s="2"/>
      <c r="CN29" s="2">
        <v>4231</v>
      </c>
      <c r="CO29" s="10" t="e">
        <f t="shared" ca="1" si="10"/>
        <v>#N/A</v>
      </c>
    </row>
    <row r="30" spans="1:93" ht="14.25">
      <c r="A30" s="5"/>
      <c r="B30" s="5"/>
      <c r="C30" s="5"/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2"/>
      <c r="P30" s="72"/>
      <c r="Q30" s="41" t="str">
        <f>IF(Q31&gt;0,"-",".")</f>
        <v>.</v>
      </c>
      <c r="R30" s="8"/>
      <c r="S30" s="8"/>
      <c r="T30" s="8"/>
      <c r="U30" s="24"/>
      <c r="V30" s="37"/>
      <c r="W30" s="23"/>
      <c r="X30" s="7"/>
      <c r="Y30" s="25"/>
      <c r="Z30" s="17"/>
      <c r="AA30" s="89"/>
      <c r="AB30" s="6"/>
      <c r="AC30" s="6"/>
      <c r="AD30" s="6"/>
      <c r="AE30" s="6"/>
      <c r="AF30" s="6"/>
      <c r="AG30" s="27"/>
      <c r="AH30" s="39" t="s">
        <v>64</v>
      </c>
      <c r="AI30" s="2"/>
      <c r="AJ30" s="2"/>
      <c r="AK30" s="2">
        <v>4312</v>
      </c>
      <c r="AL30" s="10" t="e">
        <f t="shared" ca="1" si="1"/>
        <v>#N/A</v>
      </c>
      <c r="AM30" s="11"/>
      <c r="AN30" s="2"/>
      <c r="AO30" s="2"/>
      <c r="AP30" s="2">
        <v>4312</v>
      </c>
      <c r="AQ30" s="10" t="e">
        <f t="shared" ca="1" si="2"/>
        <v>#N/A</v>
      </c>
      <c r="AR30" s="11"/>
      <c r="AS30" s="2"/>
      <c r="AT30" s="2"/>
      <c r="AU30" s="2">
        <v>4312</v>
      </c>
      <c r="AV30" s="10" t="e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#N/A</v>
      </c>
      <c r="AW30" s="11"/>
      <c r="AX30" s="2"/>
      <c r="AY30" s="2"/>
      <c r="AZ30" s="2">
        <v>4312</v>
      </c>
      <c r="BA30" s="10" t="e">
        <f t="shared" ca="1" si="4"/>
        <v>#N/A</v>
      </c>
      <c r="BB30" s="11"/>
      <c r="BC30" s="2"/>
      <c r="BD30" s="2"/>
      <c r="BE30" s="2">
        <v>4312</v>
      </c>
      <c r="BF30" s="10" t="e">
        <f t="shared" ca="1" si="5"/>
        <v>#N/A</v>
      </c>
      <c r="BG30" s="11"/>
      <c r="BH30" s="2"/>
      <c r="BI30" s="2"/>
      <c r="BJ30" s="2">
        <v>4312</v>
      </c>
      <c r="BK30" s="10" t="e">
        <f t="shared" ca="1" si="6"/>
        <v>#N/A</v>
      </c>
      <c r="BL30" s="11"/>
      <c r="BM30" s="2"/>
      <c r="BN30" s="2"/>
      <c r="BO30" s="2">
        <v>4312</v>
      </c>
      <c r="BP30" s="10" t="e">
        <f t="shared" ca="1" si="7"/>
        <v>#N/A</v>
      </c>
      <c r="BQ30" s="11"/>
      <c r="BR30" s="2"/>
      <c r="BS30" s="2"/>
      <c r="BT30" s="2">
        <v>4312</v>
      </c>
      <c r="BU30" s="10" t="e">
        <f t="shared" ca="1" si="8"/>
        <v>#N/A</v>
      </c>
      <c r="BV30" s="11"/>
      <c r="BW30" s="2"/>
      <c r="BX30" s="2"/>
      <c r="BY30" s="2">
        <v>4312</v>
      </c>
      <c r="BZ30" s="10" t="e">
        <f t="shared" ca="1" si="9"/>
        <v>#N/A</v>
      </c>
      <c r="CA30" s="11"/>
      <c r="CB30" s="2"/>
      <c r="CC30" s="2"/>
      <c r="CD30" s="2">
        <v>4312</v>
      </c>
      <c r="CE30" s="10" t="e">
        <f t="shared" ca="1" si="15"/>
        <v>#N/A</v>
      </c>
      <c r="CF30" s="11"/>
      <c r="CG30" s="2"/>
      <c r="CH30" s="2"/>
      <c r="CI30" s="2">
        <v>4312</v>
      </c>
      <c r="CJ30" s="10" t="e">
        <f t="shared" ca="1" si="11"/>
        <v>#N/A</v>
      </c>
      <c r="CK30" s="11"/>
      <c r="CL30" s="2"/>
      <c r="CM30" s="2"/>
      <c r="CN30" s="2">
        <v>4312</v>
      </c>
      <c r="CO30" s="10" t="e">
        <f t="shared" ca="1" si="10"/>
        <v>#N/A</v>
      </c>
    </row>
    <row r="31" spans="1:93" ht="14.25">
      <c r="A31" s="78"/>
      <c r="B31" s="78"/>
      <c r="C31" s="78"/>
      <c r="D31" s="79"/>
      <c r="E31" s="97" t="str">
        <f>IF(ISBLANK(E30),"-",VLOOKUP(E30,$AH$8:$CO$31,5))</f>
        <v>-</v>
      </c>
      <c r="F31" s="97" t="str">
        <f>IF(ISBLANK(F30),"-",VLOOKUP(F30,$AH$8:$CO$31,10))</f>
        <v>-</v>
      </c>
      <c r="G31" s="97" t="str">
        <f>IF(ISBLANK(G30),"-",VLOOKUP(G30,$AH$8:$CO$31,15))</f>
        <v>-</v>
      </c>
      <c r="H31" s="97" t="str">
        <f>IF(ISBLANK(H30),"-",VLOOKUP(H30,$AH$8:$CO$31,20))</f>
        <v>-</v>
      </c>
      <c r="I31" s="97" t="str">
        <f>IF(ISBLANK(I30),"-",VLOOKUP(I30,$AH$8:$CO$31,25))</f>
        <v>-</v>
      </c>
      <c r="J31" s="97" t="str">
        <f>IF(ISBLANK(J30),"-",VLOOKUP(J30,$AH$8:$CO$31,30))</f>
        <v>-</v>
      </c>
      <c r="K31" s="97" t="str">
        <f>IF(ISBLANK(K30),"-",VLOOKUP(K30,$AH$8:$CO$31,35))</f>
        <v>-</v>
      </c>
      <c r="L31" s="97" t="str">
        <f>IF(ISBLANK(L30),"-",VLOOKUP(L30,$AH$8:$CO$31,40))</f>
        <v>-</v>
      </c>
      <c r="M31" s="97" t="str">
        <f>IF(ISBLANK(M30),"-",VLOOKUP(M30,$AH$8:$CO$31,45))</f>
        <v>-</v>
      </c>
      <c r="N31" s="97" t="str">
        <f>IF(ISBLANK(N30),"-",VLOOKUP(N30,$AH$8:$CO$31,50))</f>
        <v>-</v>
      </c>
      <c r="O31" s="22"/>
      <c r="P31" s="65"/>
      <c r="Q31" s="22">
        <f>SUM(E31:P31)</f>
        <v>0</v>
      </c>
      <c r="R31" s="9"/>
      <c r="S31" s="5"/>
      <c r="T31" s="38"/>
      <c r="U31" s="5"/>
      <c r="V31" s="5"/>
      <c r="W31" s="23">
        <f t="shared" si="14"/>
        <v>0</v>
      </c>
      <c r="X31" s="23">
        <f>Q31+R31+S31+W31</f>
        <v>0</v>
      </c>
      <c r="Y31" s="25">
        <f>RANK($X31,$X$15:$X$65,0)</f>
        <v>1</v>
      </c>
      <c r="Z31" s="21" t="str">
        <f>IF($X31&gt;$AC$26,"BLUE",(IF($X31&gt;$AD$26,"RED",(IF($X31&gt;0,"WHITE","")))))</f>
        <v/>
      </c>
      <c r="AA31" s="88">
        <f>A30</f>
        <v>0</v>
      </c>
      <c r="AB31" s="6"/>
      <c r="AC31" s="6"/>
      <c r="AD31" s="6"/>
      <c r="AE31" s="6"/>
      <c r="AF31" s="6"/>
      <c r="AG31" s="27"/>
      <c r="AH31" s="39" t="s">
        <v>65</v>
      </c>
      <c r="AI31" s="2"/>
      <c r="AJ31" s="2"/>
      <c r="AK31" s="2">
        <v>4321</v>
      </c>
      <c r="AL31" s="10" t="e">
        <f t="shared" ca="1" si="1"/>
        <v>#N/A</v>
      </c>
      <c r="AM31" s="11"/>
      <c r="AN31" s="2"/>
      <c r="AO31" s="2"/>
      <c r="AP31" s="2">
        <v>4321</v>
      </c>
      <c r="AQ31" s="10" t="e">
        <f t="shared" ca="1" si="2"/>
        <v>#N/A</v>
      </c>
      <c r="AR31" s="11"/>
      <c r="AS31" s="2"/>
      <c r="AT31" s="2"/>
      <c r="AU31" s="2">
        <v>4321</v>
      </c>
      <c r="AV31" s="10" t="e">
        <f t="shared" ca="1" si="3"/>
        <v>#N/A</v>
      </c>
      <c r="AW31" s="11"/>
      <c r="AX31" s="2"/>
      <c r="AY31" s="2"/>
      <c r="AZ31" s="2">
        <v>4321</v>
      </c>
      <c r="BA31" s="10" t="e">
        <f t="shared" ca="1" si="4"/>
        <v>#N/A</v>
      </c>
      <c r="BB31" s="11"/>
      <c r="BC31" s="2"/>
      <c r="BD31" s="2"/>
      <c r="BE31" s="2">
        <v>4321</v>
      </c>
      <c r="BF31" s="10" t="e">
        <f t="shared" ca="1" si="5"/>
        <v>#N/A</v>
      </c>
      <c r="BG31" s="11"/>
      <c r="BH31" s="2"/>
      <c r="BI31" s="2"/>
      <c r="BJ31" s="2">
        <v>4321</v>
      </c>
      <c r="BK31" s="10" t="e">
        <f t="shared" ca="1" si="6"/>
        <v>#N/A</v>
      </c>
      <c r="BL31" s="11"/>
      <c r="BM31" s="2"/>
      <c r="BN31" s="2"/>
      <c r="BO31" s="2">
        <v>4321</v>
      </c>
      <c r="BP31" s="10" t="e">
        <f t="shared" ca="1" si="7"/>
        <v>#N/A</v>
      </c>
      <c r="BQ31" s="11"/>
      <c r="BR31" s="2"/>
      <c r="BS31" s="2"/>
      <c r="BT31" s="2">
        <v>4321</v>
      </c>
      <c r="BU31" s="10" t="e">
        <f t="shared" ca="1" si="8"/>
        <v>#N/A</v>
      </c>
      <c r="BV31" s="11"/>
      <c r="BW31" s="2"/>
      <c r="BX31" s="2"/>
      <c r="BY31" s="2">
        <v>4321</v>
      </c>
      <c r="BZ31" s="10" t="e">
        <f t="shared" ca="1" si="9"/>
        <v>#N/A</v>
      </c>
      <c r="CA31" s="11"/>
      <c r="CB31" s="2"/>
      <c r="CC31" s="2"/>
      <c r="CD31" s="2">
        <v>4321</v>
      </c>
      <c r="CE31" s="10" t="e">
        <f t="shared" ca="1" si="15"/>
        <v>#N/A</v>
      </c>
      <c r="CF31" s="11"/>
      <c r="CG31" s="2"/>
      <c r="CH31" s="2"/>
      <c r="CI31" s="2">
        <v>4321</v>
      </c>
      <c r="CJ31" s="10" t="e">
        <f t="shared" ca="1" si="11"/>
        <v>#N/A</v>
      </c>
      <c r="CK31" s="11"/>
      <c r="CL31" s="2"/>
      <c r="CM31" s="2"/>
      <c r="CN31" s="2">
        <v>4321</v>
      </c>
      <c r="CO31" s="10" t="e">
        <f t="shared" ca="1" si="10"/>
        <v>#N/A</v>
      </c>
    </row>
    <row r="32" spans="1:93" ht="14.25">
      <c r="A32" s="5"/>
      <c r="B32" s="5"/>
      <c r="C32" s="5"/>
      <c r="D32" s="3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2"/>
      <c r="P32" s="72"/>
      <c r="Q32" s="41" t="str">
        <f>IF(Q33&gt;0,"-",".")</f>
        <v>.</v>
      </c>
      <c r="R32" s="8"/>
      <c r="S32" s="8"/>
      <c r="T32" s="8"/>
      <c r="U32" s="24"/>
      <c r="V32" s="37"/>
      <c r="W32" s="23"/>
      <c r="X32" s="7"/>
      <c r="Y32" s="25"/>
      <c r="Z32" s="17"/>
      <c r="AA32" s="89"/>
      <c r="AB32" s="6"/>
      <c r="AC32" s="6"/>
      <c r="AD32" s="6"/>
      <c r="AE32" s="6"/>
      <c r="AF32" s="6"/>
      <c r="AG32" s="27"/>
      <c r="AH32" s="2"/>
      <c r="AI32" s="2"/>
      <c r="AJ32" s="2"/>
      <c r="AK32" s="2"/>
      <c r="AL32" s="2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</row>
    <row r="33" spans="1:93" ht="14.25">
      <c r="A33" s="78"/>
      <c r="B33" s="78"/>
      <c r="C33" s="78"/>
      <c r="D33" s="79"/>
      <c r="E33" s="97" t="str">
        <f>IF(ISBLANK(E32),"-",VLOOKUP(E32,$AH$8:$CO$31,5))</f>
        <v>-</v>
      </c>
      <c r="F33" s="97" t="str">
        <f>IF(ISBLANK(F32),"-",VLOOKUP(F32,$AH$8:$CO$31,10))</f>
        <v>-</v>
      </c>
      <c r="G33" s="97" t="str">
        <f>IF(ISBLANK(G32),"-",VLOOKUP(G32,$AH$8:$CO$31,15))</f>
        <v>-</v>
      </c>
      <c r="H33" s="97" t="str">
        <f>IF(ISBLANK(H32),"-",VLOOKUP(H32,$AH$8:$CO$31,20))</f>
        <v>-</v>
      </c>
      <c r="I33" s="97" t="str">
        <f>IF(ISBLANK(I32),"-",VLOOKUP(I32,$AH$8:$CO$31,25))</f>
        <v>-</v>
      </c>
      <c r="J33" s="97" t="str">
        <f>IF(ISBLANK(J32),"-",VLOOKUP(J32,$AH$8:$CO$31,30))</f>
        <v>-</v>
      </c>
      <c r="K33" s="97" t="str">
        <f>IF(ISBLANK(K32),"-",VLOOKUP(K32,$AH$8:$CO$31,35))</f>
        <v>-</v>
      </c>
      <c r="L33" s="97" t="str">
        <f>IF(ISBLANK(L32),"-",VLOOKUP(L32,$AH$8:$CO$31,40))</f>
        <v>-</v>
      </c>
      <c r="M33" s="97" t="str">
        <f>IF(ISBLANK(M32),"-",VLOOKUP(M32,$AH$8:$CO$31,45))</f>
        <v>-</v>
      </c>
      <c r="N33" s="97" t="str">
        <f>IF(ISBLANK(N32),"-",VLOOKUP(N32,$AH$8:$CO$31,50))</f>
        <v>-</v>
      </c>
      <c r="O33" s="22"/>
      <c r="P33" s="65"/>
      <c r="Q33" s="22">
        <f>SUM(E33:P33)</f>
        <v>0</v>
      </c>
      <c r="R33" s="9"/>
      <c r="S33" s="5"/>
      <c r="T33" s="5"/>
      <c r="U33" s="5"/>
      <c r="V33" s="5"/>
      <c r="W33" s="23">
        <f t="shared" si="14"/>
        <v>0</v>
      </c>
      <c r="X33" s="23">
        <f>Q33+R33+S33+W33</f>
        <v>0</v>
      </c>
      <c r="Y33" s="25">
        <f>RANK($X33,$X$15:$X$65,0)</f>
        <v>1</v>
      </c>
      <c r="Z33" s="21" t="str">
        <f>IF($X33&gt;$AC$26,"BLUE",(IF($X33&gt;$AD$26,"RED",(IF($X33&gt;0,"WHITE","")))))</f>
        <v/>
      </c>
      <c r="AA33" s="88">
        <f>A32</f>
        <v>0</v>
      </c>
      <c r="AB33" s="6"/>
      <c r="AC33" s="6"/>
      <c r="AD33" s="6"/>
      <c r="AE33" s="6"/>
      <c r="AF33" s="6"/>
      <c r="AG33" s="27"/>
      <c r="AH33" s="2"/>
      <c r="AI33" s="2"/>
      <c r="AJ33" s="2"/>
      <c r="AK33" s="2"/>
      <c r="AL33" s="2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</row>
    <row r="34" spans="1:93" ht="14.25">
      <c r="A34" s="5"/>
      <c r="B34" s="5"/>
      <c r="C34" s="5"/>
      <c r="D34" s="3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2"/>
      <c r="P34" s="72"/>
      <c r="Q34" s="41" t="str">
        <f>IF(Q35&gt;0,"-",".")</f>
        <v>.</v>
      </c>
      <c r="R34" s="8"/>
      <c r="S34" s="8"/>
      <c r="T34" s="8"/>
      <c r="U34" s="24"/>
      <c r="V34" s="37"/>
      <c r="W34" s="23"/>
      <c r="X34" s="7"/>
      <c r="Y34" s="25"/>
      <c r="Z34" s="17"/>
      <c r="AA34" s="89"/>
      <c r="AB34" s="6"/>
      <c r="AC34" s="6"/>
      <c r="AD34" s="6"/>
      <c r="AE34" s="6"/>
      <c r="AF34" s="6"/>
      <c r="AG34" s="27"/>
      <c r="AH34" s="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 t="s">
        <v>0</v>
      </c>
      <c r="AU34" s="11"/>
      <c r="AV34" s="11"/>
      <c r="AW34" s="11"/>
      <c r="AX34" s="11"/>
      <c r="AY34" s="11" t="s">
        <v>0</v>
      </c>
      <c r="AZ34" s="11"/>
      <c r="BA34" s="11"/>
      <c r="BB34" s="11"/>
      <c r="BC34" s="11"/>
      <c r="BD34" s="11" t="s">
        <v>0</v>
      </c>
      <c r="BE34" s="11"/>
      <c r="BF34" s="11"/>
      <c r="BG34" s="11"/>
      <c r="BH34" s="11"/>
      <c r="BI34" s="11" t="s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</row>
    <row r="35" spans="1:93" ht="14.25">
      <c r="A35" s="78"/>
      <c r="B35" s="78"/>
      <c r="C35" s="78"/>
      <c r="D35" s="79"/>
      <c r="E35" s="97" t="str">
        <f>IF(ISBLANK(E34),"-",VLOOKUP(E34,$AH$8:$CO$31,5))</f>
        <v>-</v>
      </c>
      <c r="F35" s="97" t="str">
        <f>IF(ISBLANK(F34),"-",VLOOKUP(F34,$AH$8:$CO$31,10))</f>
        <v>-</v>
      </c>
      <c r="G35" s="97" t="str">
        <f>IF(ISBLANK(G34),"-",VLOOKUP(G34,$AH$8:$CO$31,15))</f>
        <v>-</v>
      </c>
      <c r="H35" s="97" t="str">
        <f>IF(ISBLANK(H34),"-",VLOOKUP(H34,$AH$8:$CO$31,20))</f>
        <v>-</v>
      </c>
      <c r="I35" s="97" t="str">
        <f>IF(ISBLANK(I34),"-",VLOOKUP(I34,$AH$8:$CO$31,25))</f>
        <v>-</v>
      </c>
      <c r="J35" s="97" t="str">
        <f>IF(ISBLANK(J34),"-",VLOOKUP(J34,$AH$8:$CO$31,30))</f>
        <v>-</v>
      </c>
      <c r="K35" s="97" t="str">
        <f>IF(ISBLANK(K34),"-",VLOOKUP(K34,$AH$8:$CO$31,35))</f>
        <v>-</v>
      </c>
      <c r="L35" s="97" t="str">
        <f>IF(ISBLANK(L34),"-",VLOOKUP(L34,$AH$8:$CO$31,40))</f>
        <v>-</v>
      </c>
      <c r="M35" s="97" t="str">
        <f>IF(ISBLANK(M34),"-",VLOOKUP(M34,$AH$8:$CO$31,45))</f>
        <v>-</v>
      </c>
      <c r="N35" s="97" t="str">
        <f>IF(ISBLANK(N34),"-",VLOOKUP(N34,$AH$8:$CO$31,50))</f>
        <v>-</v>
      </c>
      <c r="O35" s="22"/>
      <c r="P35" s="65"/>
      <c r="Q35" s="22">
        <f>SUM(E35:P35)</f>
        <v>0</v>
      </c>
      <c r="R35" s="9"/>
      <c r="S35" s="5"/>
      <c r="T35" s="5"/>
      <c r="U35" s="5"/>
      <c r="V35" s="5"/>
      <c r="W35" s="23">
        <f t="shared" si="14"/>
        <v>0</v>
      </c>
      <c r="X35" s="23">
        <f>Q35+R35+S35+W35</f>
        <v>0</v>
      </c>
      <c r="Y35" s="25">
        <f>RANK($X35,$X$15:$X$65,0)</f>
        <v>1</v>
      </c>
      <c r="Z35" s="21" t="str">
        <f>IF($X35&gt;$AC$26,"BLUE",(IF($X35&gt;$AD$26,"RED",(IF($X35&gt;0,"WHITE","")))))</f>
        <v/>
      </c>
      <c r="AA35" s="88">
        <f>A34</f>
        <v>0</v>
      </c>
      <c r="AB35" s="6"/>
      <c r="AC35" s="6"/>
      <c r="AD35" s="6"/>
      <c r="AE35" s="6"/>
      <c r="AF35" s="6"/>
      <c r="AG35" s="27"/>
      <c r="AH35" s="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 t="s">
        <v>10</v>
      </c>
      <c r="AU35" s="11"/>
      <c r="AV35" s="11"/>
      <c r="AW35" s="11"/>
      <c r="AX35" s="11"/>
      <c r="AY35" s="11" t="s">
        <v>11</v>
      </c>
      <c r="AZ35" s="11"/>
      <c r="BA35" s="11"/>
      <c r="BB35" s="11"/>
      <c r="BC35" s="11"/>
      <c r="BD35" s="11" t="s">
        <v>12</v>
      </c>
      <c r="BE35" s="11"/>
      <c r="BF35" s="11"/>
      <c r="BG35" s="11"/>
      <c r="BH35" s="11"/>
      <c r="BI35" s="11" t="s">
        <v>13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</row>
    <row r="36" spans="1:93" ht="14.25">
      <c r="A36" s="5"/>
      <c r="B36" s="5"/>
      <c r="C36" s="5"/>
      <c r="D36" s="3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62"/>
      <c r="P36" s="72"/>
      <c r="Q36" s="41" t="str">
        <f>IF(Q37&gt;0,"-",".")</f>
        <v>.</v>
      </c>
      <c r="R36" s="8"/>
      <c r="S36" s="8"/>
      <c r="T36" s="8"/>
      <c r="U36" s="24"/>
      <c r="V36" s="37"/>
      <c r="W36" s="23"/>
      <c r="X36" s="7"/>
      <c r="Y36" s="25"/>
      <c r="Z36" s="17"/>
      <c r="AA36" s="89"/>
      <c r="AB36" s="6"/>
      <c r="AC36" s="6"/>
      <c r="AD36" s="6"/>
      <c r="AE36" s="6"/>
      <c r="AF36" s="6"/>
      <c r="AG36" s="27"/>
      <c r="AH36" s="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0" t="e">
        <f>TRUNC(RIGHT(M10,4)/1000,0)</f>
        <v>#VALUE!</v>
      </c>
      <c r="AT36" s="10" t="e">
        <f>TRUNC(RIGHT(M10,3)/100,0)</f>
        <v>#VALUE!</v>
      </c>
      <c r="AU36" s="10" t="e">
        <f>TRUNC(RIGHT(M10,2)/10,0)</f>
        <v>#VALUE!</v>
      </c>
      <c r="AV36" s="10" t="e">
        <f>TRUNC(RIGHT(M10,1)/1,0)</f>
        <v>#VALUE!</v>
      </c>
      <c r="AW36" s="11"/>
      <c r="AX36" s="10" t="e">
        <f>TRUNC(RIGHT(N10,4)/1000,0)</f>
        <v>#VALUE!</v>
      </c>
      <c r="AY36" s="10" t="e">
        <f>TRUNC(RIGHT(N10,3)/100,0)</f>
        <v>#VALUE!</v>
      </c>
      <c r="AZ36" s="10" t="e">
        <f>TRUNC(RIGHT(N10,2)/10,0)</f>
        <v>#VALUE!</v>
      </c>
      <c r="BA36" s="10" t="e">
        <f>TRUNC(RIGHT(N10,1)/1,0)</f>
        <v>#VALUE!</v>
      </c>
      <c r="BB36" s="11"/>
      <c r="BC36" s="10" t="e">
        <f>TRUNC(RIGHT(Q10,4)/1000,0)</f>
        <v>#VALUE!</v>
      </c>
      <c r="BD36" s="10" t="e">
        <f>TRUNC(RIGHT(Q10,3)/100,0)</f>
        <v>#VALUE!</v>
      </c>
      <c r="BE36" s="10" t="e">
        <f>TRUNC(RIGHT(Q10,2)/10,0)</f>
        <v>#VALUE!</v>
      </c>
      <c r="BF36" s="10" t="e">
        <f>TRUNC(RIGHT(Q10,1)/1,0)</f>
        <v>#VALUE!</v>
      </c>
      <c r="BG36" s="11"/>
      <c r="BH36" s="10" t="e">
        <f>TRUNC(RIGHT(R10,4)/1000,0)</f>
        <v>#VALUE!</v>
      </c>
      <c r="BI36" s="10" t="e">
        <f>TRUNC(RIGHT(R10,3)/100,0)</f>
        <v>#VALUE!</v>
      </c>
      <c r="BJ36" s="10" t="e">
        <f>TRUNC(RIGHT(R10,2)/10,0)</f>
        <v>#VALUE!</v>
      </c>
      <c r="BK36" s="10" t="e">
        <f>TRUNC(RIGHT(R10,1)/1,0)</f>
        <v>#VALUE!</v>
      </c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</row>
    <row r="37" spans="1:93" ht="14.25">
      <c r="A37" s="78"/>
      <c r="B37" s="78"/>
      <c r="C37" s="78"/>
      <c r="D37" s="79"/>
      <c r="E37" s="97" t="str">
        <f>IF(ISBLANK(E36),"-",VLOOKUP(E36,$AH$8:$CO$31,5))</f>
        <v>-</v>
      </c>
      <c r="F37" s="97" t="str">
        <f>IF(ISBLANK(F36),"-",VLOOKUP(F36,$AH$8:$CO$31,10))</f>
        <v>-</v>
      </c>
      <c r="G37" s="97" t="str">
        <f>IF(ISBLANK(G36),"-",VLOOKUP(G36,$AH$8:$CO$31,15))</f>
        <v>-</v>
      </c>
      <c r="H37" s="97" t="str">
        <f>IF(ISBLANK(H36),"-",VLOOKUP(H36,$AH$8:$CO$31,20))</f>
        <v>-</v>
      </c>
      <c r="I37" s="97" t="str">
        <f>IF(ISBLANK(I36),"-",VLOOKUP(I36,$AH$8:$CO$31,25))</f>
        <v>-</v>
      </c>
      <c r="J37" s="97" t="str">
        <f>IF(ISBLANK(J36),"-",VLOOKUP(J36,$AH$8:$CO$31,30))</f>
        <v>-</v>
      </c>
      <c r="K37" s="97" t="str">
        <f>IF(ISBLANK(K36),"-",VLOOKUP(K36,$AH$8:$CO$31,35))</f>
        <v>-</v>
      </c>
      <c r="L37" s="97" t="str">
        <f>IF(ISBLANK(L36),"-",VLOOKUP(L36,$AH$8:$CO$31,40))</f>
        <v>-</v>
      </c>
      <c r="M37" s="97" t="str">
        <f>IF(ISBLANK(M36),"-",VLOOKUP(M36,$AH$8:$CO$31,45))</f>
        <v>-</v>
      </c>
      <c r="N37" s="97" t="str">
        <f>IF(ISBLANK(N36),"-",VLOOKUP(N36,$AH$8:$CO$31,50))</f>
        <v>-</v>
      </c>
      <c r="O37" s="22"/>
      <c r="P37" s="65"/>
      <c r="Q37" s="22">
        <f>SUM(E37:P37)</f>
        <v>0</v>
      </c>
      <c r="R37" s="9"/>
      <c r="S37" s="5"/>
      <c r="T37" s="5"/>
      <c r="U37" s="5"/>
      <c r="V37" s="5"/>
      <c r="W37" s="23">
        <f t="shared" si="14"/>
        <v>0</v>
      </c>
      <c r="X37" s="23">
        <f>Q37+R37+S37+W37</f>
        <v>0</v>
      </c>
      <c r="Y37" s="25">
        <f>RANK($X37,$X$15:$X$65,0)</f>
        <v>1</v>
      </c>
      <c r="Z37" s="21" t="str">
        <f>IF($X37&gt;$AC$26,"BLUE",(IF($X37&gt;$AD$26,"RED",(IF($X37&gt;0,"WHITE","")))))</f>
        <v/>
      </c>
      <c r="AA37" s="88">
        <f>A36</f>
        <v>0</v>
      </c>
      <c r="AB37" s="6"/>
      <c r="AC37" s="6"/>
      <c r="AD37" s="6"/>
      <c r="AE37" s="6"/>
      <c r="AF37" s="6"/>
      <c r="AG37" s="27"/>
      <c r="AH37" s="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"/>
      <c r="AT37" s="10" t="e">
        <f>TRUNC(RIGHT(M11,3)/100,0)</f>
        <v>#VALUE!</v>
      </c>
      <c r="AU37" s="10" t="e">
        <f>TRUNC(RIGHT(M11,2)/10,0)</f>
        <v>#VALUE!</v>
      </c>
      <c r="AV37" s="10" t="e">
        <f>TRUNC(RIGHT(M11,1)/1,0)</f>
        <v>#VALUE!</v>
      </c>
      <c r="AW37" s="11"/>
      <c r="AX37" s="1"/>
      <c r="AY37" s="10" t="e">
        <f>TRUNC(RIGHT(N11,3)/100,0)</f>
        <v>#VALUE!</v>
      </c>
      <c r="AZ37" s="10" t="e">
        <f>TRUNC(RIGHT(N11,2)/10,0)</f>
        <v>#VALUE!</v>
      </c>
      <c r="BA37" s="10" t="e">
        <f>TRUNC(RIGHT(N11,1)/1,0)</f>
        <v>#VALUE!</v>
      </c>
      <c r="BB37" s="11"/>
      <c r="BC37" s="1"/>
      <c r="BD37" s="10" t="e">
        <f>TRUNC(RIGHT(N11,3)/100,0)</f>
        <v>#VALUE!</v>
      </c>
      <c r="BE37" s="10" t="e">
        <f>TRUNC(RIGHT(N11,2)/10,0)</f>
        <v>#VALUE!</v>
      </c>
      <c r="BF37" s="10" t="e">
        <f>TRUNC(RIGHT(N11,1)/1,0)</f>
        <v>#VALUE!</v>
      </c>
      <c r="BG37" s="11"/>
      <c r="BH37" s="1"/>
      <c r="BI37" s="10" t="e">
        <f>TRUNC(RIGHT(R11,3)/100,0)</f>
        <v>#VALUE!</v>
      </c>
      <c r="BJ37" s="10" t="e">
        <f>TRUNC(RIGHT(R11,2)/10,0)</f>
        <v>#VALUE!</v>
      </c>
      <c r="BK37" s="10" t="e">
        <f>TRUNC(RIGHT(R11,1)/1,0)</f>
        <v>#VALUE!</v>
      </c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</row>
    <row r="38" spans="1:93" ht="14.25">
      <c r="A38" s="5"/>
      <c r="B38" s="5"/>
      <c r="C38" s="5"/>
      <c r="D38" s="3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2"/>
      <c r="P38" s="72"/>
      <c r="Q38" s="41" t="str">
        <f>IF(Q39&gt;0,"-",".")</f>
        <v>.</v>
      </c>
      <c r="R38" s="8"/>
      <c r="S38" s="8"/>
      <c r="T38" s="8"/>
      <c r="U38" s="24"/>
      <c r="V38" s="37"/>
      <c r="W38" s="23"/>
      <c r="X38" s="7"/>
      <c r="Y38" s="25"/>
      <c r="Z38" s="17"/>
      <c r="AA38" s="89"/>
      <c r="AB38" s="6"/>
      <c r="AC38" s="6"/>
      <c r="AD38" s="6"/>
      <c r="AE38" s="6"/>
      <c r="AF38" s="6"/>
      <c r="AG38" s="27"/>
      <c r="AH38" s="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</row>
    <row r="39" spans="1:93" ht="14.25">
      <c r="A39" s="78"/>
      <c r="B39" s="78"/>
      <c r="C39" s="78"/>
      <c r="D39" s="79"/>
      <c r="E39" s="97" t="str">
        <f>IF(ISBLANK(E38),"-",VLOOKUP(E38,$AH$8:$CO$31,5))</f>
        <v>-</v>
      </c>
      <c r="F39" s="97" t="str">
        <f>IF(ISBLANK(F38),"-",VLOOKUP(F38,$AH$8:$CO$31,10))</f>
        <v>-</v>
      </c>
      <c r="G39" s="97" t="str">
        <f>IF(ISBLANK(G38),"-",VLOOKUP(G38,$AH$8:$CO$31,15))</f>
        <v>-</v>
      </c>
      <c r="H39" s="97" t="str">
        <f>IF(ISBLANK(H38),"-",VLOOKUP(H38,$AH$8:$CO$31,20))</f>
        <v>-</v>
      </c>
      <c r="I39" s="97" t="str">
        <f>IF(ISBLANK(I38),"-",VLOOKUP(I38,$AH$8:$CO$31,25))</f>
        <v>-</v>
      </c>
      <c r="J39" s="97" t="str">
        <f>IF(ISBLANK(J38),"-",VLOOKUP(J38,$AH$8:$CO$31,30))</f>
        <v>-</v>
      </c>
      <c r="K39" s="97" t="str">
        <f>IF(ISBLANK(K38),"-",VLOOKUP(K38,$AH$8:$CO$31,35))</f>
        <v>-</v>
      </c>
      <c r="L39" s="97" t="str">
        <f>IF(ISBLANK(L38),"-",VLOOKUP(L38,$AH$8:$CO$31,40))</f>
        <v>-</v>
      </c>
      <c r="M39" s="97" t="str">
        <f>IF(ISBLANK(M38),"-",VLOOKUP(M38,$AH$8:$CO$31,45))</f>
        <v>-</v>
      </c>
      <c r="N39" s="97" t="str">
        <f>IF(ISBLANK(N38),"-",VLOOKUP(N38,$AH$8:$CO$31,50))</f>
        <v>-</v>
      </c>
      <c r="O39" s="22"/>
      <c r="P39" s="65"/>
      <c r="Q39" s="22">
        <f>SUM(E39:P39)</f>
        <v>0</v>
      </c>
      <c r="R39" s="9"/>
      <c r="S39" s="5"/>
      <c r="T39" s="5"/>
      <c r="U39" s="5"/>
      <c r="V39" s="5"/>
      <c r="W39" s="23">
        <f t="shared" si="14"/>
        <v>0</v>
      </c>
      <c r="X39" s="23">
        <f>Q39+R39+S39+W39</f>
        <v>0</v>
      </c>
      <c r="Y39" s="25">
        <f>RANK($X39,$X$15:$X$65,0)</f>
        <v>1</v>
      </c>
      <c r="Z39" s="21" t="str">
        <f>IF($X39&gt;$AC$26,"BLUE",(IF($X39&gt;$AD$26,"RED",(IF($X39&gt;0,"WHITE","")))))</f>
        <v/>
      </c>
      <c r="AA39" s="88">
        <f>A38</f>
        <v>0</v>
      </c>
      <c r="AB39" s="6"/>
      <c r="AC39" s="6"/>
      <c r="AD39" s="6"/>
      <c r="AE39" s="6"/>
      <c r="AF39" s="6"/>
      <c r="AG39" s="27"/>
      <c r="AH39" s="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3" t="s">
        <v>15</v>
      </c>
      <c r="AT39" s="3" t="s">
        <v>16</v>
      </c>
      <c r="AU39" s="3" t="s">
        <v>17</v>
      </c>
      <c r="AV39" s="3" t="s">
        <v>18</v>
      </c>
      <c r="AW39" s="11"/>
      <c r="AX39" s="3" t="s">
        <v>15</v>
      </c>
      <c r="AY39" s="3" t="s">
        <v>16</v>
      </c>
      <c r="AZ39" s="3" t="s">
        <v>17</v>
      </c>
      <c r="BA39" s="3" t="s">
        <v>18</v>
      </c>
      <c r="BB39" s="11"/>
      <c r="BC39" s="3" t="s">
        <v>15</v>
      </c>
      <c r="BD39" s="3" t="s">
        <v>16</v>
      </c>
      <c r="BE39" s="3" t="s">
        <v>17</v>
      </c>
      <c r="BF39" s="3" t="s">
        <v>18</v>
      </c>
      <c r="BG39" s="11"/>
      <c r="BH39" s="3" t="s">
        <v>15</v>
      </c>
      <c r="BI39" s="3" t="s">
        <v>16</v>
      </c>
      <c r="BJ39" s="3" t="s">
        <v>17</v>
      </c>
      <c r="BK39" s="3" t="s">
        <v>18</v>
      </c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</row>
    <row r="40" spans="1:93" ht="14.25">
      <c r="A40" s="5"/>
      <c r="B40" s="5"/>
      <c r="C40" s="5"/>
      <c r="D40" s="3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2"/>
      <c r="P40" s="72"/>
      <c r="Q40" s="41" t="str">
        <f>IF(Q41&gt;0,"-",".")</f>
        <v>.</v>
      </c>
      <c r="R40" s="8"/>
      <c r="S40" s="8"/>
      <c r="T40" s="8"/>
      <c r="U40" s="24"/>
      <c r="V40" s="37"/>
      <c r="W40" s="23"/>
      <c r="X40" s="7"/>
      <c r="Y40" s="25"/>
      <c r="Z40" s="17"/>
      <c r="AA40" s="89"/>
      <c r="AB40" s="6"/>
      <c r="AC40" s="6"/>
      <c r="AD40" s="6"/>
      <c r="AE40" s="6"/>
      <c r="AF40" s="6"/>
      <c r="AG40" s="27"/>
      <c r="AH40" s="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2" t="s">
        <v>20</v>
      </c>
      <c r="AT40" s="2"/>
      <c r="AU40" s="2" t="s">
        <v>21</v>
      </c>
      <c r="AV40" s="12" t="s">
        <v>1</v>
      </c>
      <c r="AW40" s="11"/>
      <c r="AX40" s="2" t="s">
        <v>20</v>
      </c>
      <c r="AY40" s="2"/>
      <c r="AZ40" s="2" t="s">
        <v>21</v>
      </c>
      <c r="BA40" s="12" t="s">
        <v>1</v>
      </c>
      <c r="BB40" s="11"/>
      <c r="BC40" s="2" t="s">
        <v>20</v>
      </c>
      <c r="BD40" s="2"/>
      <c r="BE40" s="2" t="s">
        <v>21</v>
      </c>
      <c r="BF40" s="12" t="s">
        <v>1</v>
      </c>
      <c r="BG40" s="11"/>
      <c r="BH40" s="2" t="s">
        <v>20</v>
      </c>
      <c r="BI40" s="2"/>
      <c r="BJ40" s="2" t="s">
        <v>21</v>
      </c>
      <c r="BK40" s="12" t="s">
        <v>1</v>
      </c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</row>
    <row r="41" spans="1:93" ht="14.25">
      <c r="A41" s="78"/>
      <c r="B41" s="78"/>
      <c r="C41" s="78"/>
      <c r="D41" s="79"/>
      <c r="E41" s="97" t="str">
        <f>IF(ISBLANK(E40),"-",VLOOKUP(E40,$AH$8:$CO$31,5))</f>
        <v>-</v>
      </c>
      <c r="F41" s="97" t="str">
        <f>IF(ISBLANK(F40),"-",VLOOKUP(F40,$AH$8:$CO$31,10))</f>
        <v>-</v>
      </c>
      <c r="G41" s="97" t="str">
        <f>IF(ISBLANK(G40),"-",VLOOKUP(G40,$AH$8:$CO$31,15))</f>
        <v>-</v>
      </c>
      <c r="H41" s="97" t="str">
        <f>IF(ISBLANK(H40),"-",VLOOKUP(H40,$AH$8:$CO$31,20))</f>
        <v>-</v>
      </c>
      <c r="I41" s="97" t="str">
        <f>IF(ISBLANK(I40),"-",VLOOKUP(I40,$AH$8:$CO$31,25))</f>
        <v>-</v>
      </c>
      <c r="J41" s="97" t="str">
        <f>IF(ISBLANK(J40),"-",VLOOKUP(J40,$AH$8:$CO$31,30))</f>
        <v>-</v>
      </c>
      <c r="K41" s="97" t="str">
        <f>IF(ISBLANK(K40),"-",VLOOKUP(K40,$AH$8:$CO$31,35))</f>
        <v>-</v>
      </c>
      <c r="L41" s="97" t="str">
        <f>IF(ISBLANK(L40),"-",VLOOKUP(L40,$AH$8:$CO$31,40))</f>
        <v>-</v>
      </c>
      <c r="M41" s="97" t="str">
        <f>IF(ISBLANK(M40),"-",VLOOKUP(M40,$AH$8:$CO$31,45))</f>
        <v>-</v>
      </c>
      <c r="N41" s="97" t="str">
        <f>IF(ISBLANK(N40),"-",VLOOKUP(N40,$AH$8:$CO$31,50))</f>
        <v>-</v>
      </c>
      <c r="O41" s="22"/>
      <c r="P41" s="65"/>
      <c r="Q41" s="22">
        <f>SUM(E41:P41)</f>
        <v>0</v>
      </c>
      <c r="R41" s="9"/>
      <c r="S41" s="5"/>
      <c r="T41" s="5"/>
      <c r="U41" s="5"/>
      <c r="V41" s="5"/>
      <c r="W41" s="23">
        <f t="shared" si="14"/>
        <v>0</v>
      </c>
      <c r="X41" s="23">
        <f>Q41+R41+S41+W41</f>
        <v>0</v>
      </c>
      <c r="Y41" s="25">
        <f>RANK($X41,$X$15:$X$65,0)</f>
        <v>1</v>
      </c>
      <c r="Z41" s="21" t="str">
        <f>IF($X41&gt;$AC$26,"BLUE",(IF($X41&gt;$AD$26,"RED",(IF($X41&gt;0,"WHITE","")))))</f>
        <v/>
      </c>
      <c r="AA41" s="88">
        <f>A40</f>
        <v>0</v>
      </c>
      <c r="AB41" s="6"/>
      <c r="AC41" s="6"/>
      <c r="AD41" s="6"/>
      <c r="AE41" s="6"/>
      <c r="AF41" s="6"/>
      <c r="AG41" s="6"/>
      <c r="AH41" s="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0" t="e">
        <f>($AL$3*10)+$AJ$3</f>
        <v>#VALUE!</v>
      </c>
      <c r="AT41" s="10">
        <f>$AK$4+$AL$4</f>
        <v>0</v>
      </c>
      <c r="AU41" s="2">
        <v>1234</v>
      </c>
      <c r="AV41" s="10" t="e">
        <f t="shared" ref="AV41:AV64" ca="1" si="16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#N/A</v>
      </c>
      <c r="AW41" s="11"/>
      <c r="AX41" s="10" t="e">
        <f>($AL$3*10)+$AJ$3</f>
        <v>#VALUE!</v>
      </c>
      <c r="AY41" s="10">
        <f>$AK$4+$AL$4</f>
        <v>0</v>
      </c>
      <c r="AZ41" s="2">
        <v>1234</v>
      </c>
      <c r="BA41" s="10" t="e">
        <f t="shared" ref="BA41:BA64" ca="1" si="17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#N/A</v>
      </c>
      <c r="BB41" s="11"/>
      <c r="BC41" s="10" t="e">
        <f>($AL$3*10)+$AJ$3</f>
        <v>#VALUE!</v>
      </c>
      <c r="BD41" s="10">
        <f>$AK$4+$AL$4</f>
        <v>0</v>
      </c>
      <c r="BE41" s="2">
        <v>1234</v>
      </c>
      <c r="BF41" s="10" t="e">
        <f t="shared" ref="BF41:BF64" ca="1" si="18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#N/A</v>
      </c>
      <c r="BG41" s="11"/>
      <c r="BH41" s="10" t="e">
        <f>($AL$3*10)+$AJ$3</f>
        <v>#VALUE!</v>
      </c>
      <c r="BI41" s="10">
        <f>$AK$4+$AL$4</f>
        <v>0</v>
      </c>
      <c r="BJ41" s="2">
        <v>1234</v>
      </c>
      <c r="BK41" s="10" t="e">
        <f t="shared" ref="BK41:BK64" ca="1" si="19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#N/A</v>
      </c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</row>
    <row r="42" spans="1:93" ht="14.25">
      <c r="A42" s="5"/>
      <c r="B42" s="5"/>
      <c r="C42" s="5"/>
      <c r="D42" s="3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62"/>
      <c r="P42" s="72"/>
      <c r="Q42" s="41" t="str">
        <f>IF(Q43&gt;0,"-",".")</f>
        <v>.</v>
      </c>
      <c r="R42" s="8"/>
      <c r="S42" s="8"/>
      <c r="T42" s="8"/>
      <c r="U42" s="24"/>
      <c r="V42" s="37"/>
      <c r="W42" s="23"/>
      <c r="X42" s="7"/>
      <c r="Y42" s="25"/>
      <c r="Z42" s="17"/>
      <c r="AA42" s="89"/>
      <c r="AB42" s="6"/>
      <c r="AC42" s="6"/>
      <c r="AD42" s="6"/>
      <c r="AE42" s="6"/>
      <c r="AF42" s="6"/>
      <c r="AG42" s="6"/>
      <c r="AH42" s="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 t="e">
        <f>($AL$3*10)+$AI$3</f>
        <v>#VALUE!</v>
      </c>
      <c r="AT42" s="10">
        <f>$AJ$4+$AK$4+$AL$4</f>
        <v>0</v>
      </c>
      <c r="AU42" s="2">
        <v>1243</v>
      </c>
      <c r="AV42" s="10" t="e">
        <f t="shared" ca="1" si="16"/>
        <v>#N/A</v>
      </c>
      <c r="AW42" s="11"/>
      <c r="AX42" s="10" t="e">
        <f>($AL$3*10)+$AI$3</f>
        <v>#VALUE!</v>
      </c>
      <c r="AY42" s="10">
        <f>$AJ$4+$AK$4+$AL$4</f>
        <v>0</v>
      </c>
      <c r="AZ42" s="2">
        <v>1243</v>
      </c>
      <c r="BA42" s="10" t="e">
        <f t="shared" ca="1" si="17"/>
        <v>#N/A</v>
      </c>
      <c r="BB42" s="11"/>
      <c r="BC42" s="10" t="e">
        <f>($AL$3*10)+$AI$3</f>
        <v>#VALUE!</v>
      </c>
      <c r="BD42" s="10">
        <f>$AJ$4+$AK$4+$AL$4</f>
        <v>0</v>
      </c>
      <c r="BE42" s="2">
        <v>1243</v>
      </c>
      <c r="BF42" s="10" t="e">
        <f t="shared" ca="1" si="18"/>
        <v>#N/A</v>
      </c>
      <c r="BG42" s="11"/>
      <c r="BH42" s="10" t="e">
        <f>($AL$3*10)+$AI$3</f>
        <v>#VALUE!</v>
      </c>
      <c r="BI42" s="10">
        <f>$AJ$4+$AK$4+$AL$4</f>
        <v>0</v>
      </c>
      <c r="BJ42" s="2">
        <v>1243</v>
      </c>
      <c r="BK42" s="10" t="e">
        <f t="shared" ca="1" si="19"/>
        <v>#N/A</v>
      </c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</row>
    <row r="43" spans="1:93" ht="14.25">
      <c r="A43" s="78"/>
      <c r="B43" s="78"/>
      <c r="C43" s="78"/>
      <c r="D43" s="79"/>
      <c r="E43" s="97" t="str">
        <f>IF(ISBLANK(E42),"-",VLOOKUP(E42,$AH$8:$CO$31,5))</f>
        <v>-</v>
      </c>
      <c r="F43" s="97" t="str">
        <f>IF(ISBLANK(F42),"-",VLOOKUP(F42,$AH$8:$CO$31,10))</f>
        <v>-</v>
      </c>
      <c r="G43" s="97" t="str">
        <f>IF(ISBLANK(G42),"-",VLOOKUP(G42,$AH$8:$CO$31,15))</f>
        <v>-</v>
      </c>
      <c r="H43" s="97" t="str">
        <f>IF(ISBLANK(H42),"-",VLOOKUP(H42,$AH$8:$CO$31,20))</f>
        <v>-</v>
      </c>
      <c r="I43" s="97" t="str">
        <f>IF(ISBLANK(I42),"-",VLOOKUP(I42,$AH$8:$CO$31,25))</f>
        <v>-</v>
      </c>
      <c r="J43" s="97" t="str">
        <f>IF(ISBLANK(J42),"-",VLOOKUP(J42,$AH$8:$CO$31,30))</f>
        <v>-</v>
      </c>
      <c r="K43" s="97" t="str">
        <f>IF(ISBLANK(K42),"-",VLOOKUP(K42,$AH$8:$CO$31,35))</f>
        <v>-</v>
      </c>
      <c r="L43" s="97" t="str">
        <f>IF(ISBLANK(L42),"-",VLOOKUP(L42,$AH$8:$CO$31,40))</f>
        <v>-</v>
      </c>
      <c r="M43" s="97" t="str">
        <f>IF(ISBLANK(M42),"-",VLOOKUP(M42,$AH$8:$CO$31,45))</f>
        <v>-</v>
      </c>
      <c r="N43" s="97" t="str">
        <f>IF(ISBLANK(N42),"-",VLOOKUP(N42,$AH$8:$CO$31,50))</f>
        <v>-</v>
      </c>
      <c r="O43" s="22"/>
      <c r="P43" s="65"/>
      <c r="Q43" s="22">
        <f>SUM(E43:P43)</f>
        <v>0</v>
      </c>
      <c r="R43" s="9"/>
      <c r="S43" s="5"/>
      <c r="T43" s="5"/>
      <c r="U43" s="5"/>
      <c r="V43" s="5"/>
      <c r="W43" s="23">
        <f t="shared" si="14"/>
        <v>0</v>
      </c>
      <c r="X43" s="23">
        <f>Q43+R43+S43+W43</f>
        <v>0</v>
      </c>
      <c r="Y43" s="25">
        <f>RANK($X43,$X$15:$X$65,0)</f>
        <v>1</v>
      </c>
      <c r="Z43" s="21" t="str">
        <f>IF($X43&gt;$AC$26,"BLUE",(IF($X43&gt;$AD$26,"RED",(IF($X43&gt;0,"WHITE","")))))</f>
        <v/>
      </c>
      <c r="AA43" s="88">
        <f>A42</f>
        <v>0</v>
      </c>
      <c r="AB43" s="6"/>
      <c r="AC43" s="6"/>
      <c r="AD43" s="6"/>
      <c r="AE43" s="6"/>
      <c r="AF43" s="6"/>
      <c r="AG43" s="6"/>
      <c r="AH43" s="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0" t="e">
        <f>($AL$3*10)+$AK$3</f>
        <v>#VALUE!</v>
      </c>
      <c r="AT43" s="10">
        <f>$AL$4</f>
        <v>0</v>
      </c>
      <c r="AU43" s="2">
        <v>1324</v>
      </c>
      <c r="AV43" s="10" t="e">
        <f t="shared" ca="1" si="16"/>
        <v>#N/A</v>
      </c>
      <c r="AW43" s="11"/>
      <c r="AX43" s="10" t="e">
        <f>($AL$3*10)+$AK$3</f>
        <v>#VALUE!</v>
      </c>
      <c r="AY43" s="10">
        <f>$AL$4</f>
        <v>0</v>
      </c>
      <c r="AZ43" s="2">
        <v>1324</v>
      </c>
      <c r="BA43" s="10" t="e">
        <f t="shared" ca="1" si="17"/>
        <v>#N/A</v>
      </c>
      <c r="BB43" s="11"/>
      <c r="BC43" s="10" t="e">
        <f>($AL$3*10)+$AK$3</f>
        <v>#VALUE!</v>
      </c>
      <c r="BD43" s="10">
        <f>$AL$4</f>
        <v>0</v>
      </c>
      <c r="BE43" s="2">
        <v>1324</v>
      </c>
      <c r="BF43" s="10" t="e">
        <f t="shared" ca="1" si="18"/>
        <v>#N/A</v>
      </c>
      <c r="BG43" s="11"/>
      <c r="BH43" s="10" t="e">
        <f>($AL$3*10)+$AK$3</f>
        <v>#VALUE!</v>
      </c>
      <c r="BI43" s="10">
        <f>$AL$4</f>
        <v>0</v>
      </c>
      <c r="BJ43" s="2">
        <v>1324</v>
      </c>
      <c r="BK43" s="10" t="e">
        <f t="shared" ca="1" si="19"/>
        <v>#N/A</v>
      </c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</row>
    <row r="44" spans="1:93" ht="14.25">
      <c r="A44" s="5"/>
      <c r="B44" s="5"/>
      <c r="C44" s="5"/>
      <c r="D44" s="3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2"/>
      <c r="P44" s="72"/>
      <c r="Q44" s="41" t="str">
        <f>IF(Q45&gt;0,"-",".")</f>
        <v>.</v>
      </c>
      <c r="R44" s="8"/>
      <c r="S44" s="8"/>
      <c r="T44" s="8"/>
      <c r="U44" s="24"/>
      <c r="V44" s="37"/>
      <c r="W44" s="23"/>
      <c r="X44" s="7"/>
      <c r="Y44" s="25"/>
      <c r="Z44" s="17"/>
      <c r="AA44" s="89"/>
      <c r="AB44" s="6"/>
      <c r="AC44" s="6"/>
      <c r="AD44" s="6"/>
      <c r="AE44" s="6"/>
      <c r="AF44" s="7"/>
      <c r="AG44" s="6"/>
      <c r="AH44" s="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0" t="e">
        <f>($AJ$3*10)+$AL$3</f>
        <v>#VALUE!</v>
      </c>
      <c r="AT44" s="2">
        <v>0</v>
      </c>
      <c r="AU44" s="2">
        <v>1342</v>
      </c>
      <c r="AV44" s="10" t="e">
        <f t="shared" ca="1" si="16"/>
        <v>#N/A</v>
      </c>
      <c r="AW44" s="11"/>
      <c r="AX44" s="10" t="e">
        <f>($AJ$3*10)+$AL$3</f>
        <v>#VALUE!</v>
      </c>
      <c r="AY44" s="2">
        <v>0</v>
      </c>
      <c r="AZ44" s="2">
        <v>1342</v>
      </c>
      <c r="BA44" s="10" t="e">
        <f t="shared" ca="1" si="17"/>
        <v>#N/A</v>
      </c>
      <c r="BB44" s="11"/>
      <c r="BC44" s="10" t="e">
        <f>($AJ$3*10)+$AL$3</f>
        <v>#VALUE!</v>
      </c>
      <c r="BD44" s="2">
        <v>0</v>
      </c>
      <c r="BE44" s="2">
        <v>1342</v>
      </c>
      <c r="BF44" s="10" t="e">
        <f t="shared" ca="1" si="18"/>
        <v>#N/A</v>
      </c>
      <c r="BG44" s="11"/>
      <c r="BH44" s="10" t="e">
        <f>($AJ$3*10)+$AL$3</f>
        <v>#VALUE!</v>
      </c>
      <c r="BI44" s="2">
        <v>0</v>
      </c>
      <c r="BJ44" s="2">
        <v>1342</v>
      </c>
      <c r="BK44" s="10" t="e">
        <f t="shared" ca="1" si="19"/>
        <v>#N/A</v>
      </c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</row>
    <row r="45" spans="1:93" ht="14.25">
      <c r="A45" s="78"/>
      <c r="B45" s="78"/>
      <c r="C45" s="78"/>
      <c r="D45" s="79"/>
      <c r="E45" s="97" t="str">
        <f>IF(ISBLANK(E44),"-",VLOOKUP(E44,$AH$8:$CO$31,5))</f>
        <v>-</v>
      </c>
      <c r="F45" s="97" t="str">
        <f>IF(ISBLANK(F44),"-",VLOOKUP(F44,$AH$8:$CO$31,10))</f>
        <v>-</v>
      </c>
      <c r="G45" s="97" t="str">
        <f>IF(ISBLANK(G44),"-",VLOOKUP(G44,$AH$8:$CO$31,15))</f>
        <v>-</v>
      </c>
      <c r="H45" s="97" t="str">
        <f>IF(ISBLANK(H44),"-",VLOOKUP(H44,$AH$8:$CO$31,20))</f>
        <v>-</v>
      </c>
      <c r="I45" s="97" t="str">
        <f>IF(ISBLANK(I44),"-",VLOOKUP(I44,$AH$8:$CO$31,25))</f>
        <v>-</v>
      </c>
      <c r="J45" s="97" t="str">
        <f>IF(ISBLANK(J44),"-",VLOOKUP(J44,$AH$8:$CO$31,30))</f>
        <v>-</v>
      </c>
      <c r="K45" s="97" t="str">
        <f>IF(ISBLANK(K44),"-",VLOOKUP(K44,$AH$8:$CO$31,35))</f>
        <v>-</v>
      </c>
      <c r="L45" s="97" t="str">
        <f>IF(ISBLANK(L44),"-",VLOOKUP(L44,$AH$8:$CO$31,40))</f>
        <v>-</v>
      </c>
      <c r="M45" s="97" t="str">
        <f>IF(ISBLANK(M44),"-",VLOOKUP(M44,$AH$8:$CO$31,45))</f>
        <v>-</v>
      </c>
      <c r="N45" s="97" t="str">
        <f>IF(ISBLANK(N44),"-",VLOOKUP(N44,$AH$8:$CO$31,50))</f>
        <v>-</v>
      </c>
      <c r="O45" s="22"/>
      <c r="P45" s="65"/>
      <c r="Q45" s="22">
        <f>SUM(E45:P45)</f>
        <v>0</v>
      </c>
      <c r="R45" s="9"/>
      <c r="S45" s="5"/>
      <c r="T45" s="5"/>
      <c r="U45" s="5"/>
      <c r="V45" s="5"/>
      <c r="W45" s="23">
        <f t="shared" si="14"/>
        <v>0</v>
      </c>
      <c r="X45" s="23">
        <f>Q45+R45+S45+W45</f>
        <v>0</v>
      </c>
      <c r="Y45" s="25">
        <f>RANK($X45,$X$15:$X$65,0)</f>
        <v>1</v>
      </c>
      <c r="Z45" s="21" t="str">
        <f>IF($X45&gt;$AC$26,"BLUE",(IF($X45&gt;$AD$26,"RED",(IF($X45&gt;0,"WHITE","")))))</f>
        <v/>
      </c>
      <c r="AA45" s="88">
        <f>A44</f>
        <v>0</v>
      </c>
      <c r="AB45" s="6"/>
      <c r="AC45" s="6"/>
      <c r="AD45" s="6"/>
      <c r="AE45" s="6"/>
      <c r="AF45" s="7"/>
      <c r="AG45" s="6"/>
      <c r="AH45" s="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0" t="e">
        <f>($AJ$3*10)+$AI$3</f>
        <v>#VALUE!</v>
      </c>
      <c r="AT45" s="10">
        <f>$AJ$4</f>
        <v>0</v>
      </c>
      <c r="AU45" s="2">
        <v>1423</v>
      </c>
      <c r="AV45" s="10" t="e">
        <f t="shared" ca="1" si="16"/>
        <v>#N/A</v>
      </c>
      <c r="AW45" s="11"/>
      <c r="AX45" s="10" t="e">
        <f>($AJ$3*10)+$AI$3</f>
        <v>#VALUE!</v>
      </c>
      <c r="AY45" s="10">
        <f>$AJ$4</f>
        <v>0</v>
      </c>
      <c r="AZ45" s="2">
        <v>1423</v>
      </c>
      <c r="BA45" s="10" t="e">
        <f t="shared" ca="1" si="17"/>
        <v>#N/A</v>
      </c>
      <c r="BB45" s="11"/>
      <c r="BC45" s="10" t="e">
        <f>($AJ$3*10)+$AI$3</f>
        <v>#VALUE!</v>
      </c>
      <c r="BD45" s="10">
        <f>$AJ$4</f>
        <v>0</v>
      </c>
      <c r="BE45" s="2">
        <v>1423</v>
      </c>
      <c r="BF45" s="10" t="e">
        <f t="shared" ca="1" si="18"/>
        <v>#N/A</v>
      </c>
      <c r="BG45" s="11"/>
      <c r="BH45" s="10" t="e">
        <f>($AJ$3*10)+$AI$3</f>
        <v>#VALUE!</v>
      </c>
      <c r="BI45" s="10">
        <f>$AJ$4</f>
        <v>0</v>
      </c>
      <c r="BJ45" s="2">
        <v>1423</v>
      </c>
      <c r="BK45" s="10" t="e">
        <f t="shared" ca="1" si="19"/>
        <v>#N/A</v>
      </c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</row>
    <row r="46" spans="1:93" ht="14.25">
      <c r="A46" s="5"/>
      <c r="B46" s="5"/>
      <c r="C46" s="5"/>
      <c r="D46" s="3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62"/>
      <c r="P46" s="72"/>
      <c r="Q46" s="41" t="str">
        <f>IF(Q47&gt;0,"-",".")</f>
        <v>.</v>
      </c>
      <c r="R46" s="8"/>
      <c r="S46" s="8"/>
      <c r="T46" s="8"/>
      <c r="U46" s="24"/>
      <c r="V46" s="37"/>
      <c r="W46" s="23"/>
      <c r="X46" s="7"/>
      <c r="Y46" s="25"/>
      <c r="Z46" s="17"/>
      <c r="AA46" s="89"/>
      <c r="AB46" s="6"/>
      <c r="AC46" s="6"/>
      <c r="AD46" s="6"/>
      <c r="AE46" s="6"/>
      <c r="AF46" s="7"/>
      <c r="AG46" s="6"/>
      <c r="AH46" s="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0" t="e">
        <f>($AJ$3*10)+$AK$3</f>
        <v>#VALUE!</v>
      </c>
      <c r="AT46" s="2">
        <v>0</v>
      </c>
      <c r="AU46" s="2">
        <v>1432</v>
      </c>
      <c r="AV46" s="10" t="e">
        <f t="shared" ca="1" si="16"/>
        <v>#N/A</v>
      </c>
      <c r="AW46" s="11"/>
      <c r="AX46" s="10" t="e">
        <f>($AJ$3*10)+$AK$3</f>
        <v>#VALUE!</v>
      </c>
      <c r="AY46" s="2">
        <v>0</v>
      </c>
      <c r="AZ46" s="2">
        <v>1432</v>
      </c>
      <c r="BA46" s="10" t="e">
        <f t="shared" ca="1" si="17"/>
        <v>#N/A</v>
      </c>
      <c r="BB46" s="11"/>
      <c r="BC46" s="10" t="e">
        <f>($AJ$3*10)+$AK$3</f>
        <v>#VALUE!</v>
      </c>
      <c r="BD46" s="2">
        <v>0</v>
      </c>
      <c r="BE46" s="2">
        <v>1432</v>
      </c>
      <c r="BF46" s="10" t="e">
        <f t="shared" ca="1" si="18"/>
        <v>#N/A</v>
      </c>
      <c r="BG46" s="11"/>
      <c r="BH46" s="10" t="e">
        <f>($AJ$3*10)+$AK$3</f>
        <v>#VALUE!</v>
      </c>
      <c r="BI46" s="2">
        <v>0</v>
      </c>
      <c r="BJ46" s="2">
        <v>1432</v>
      </c>
      <c r="BK46" s="10" t="e">
        <f t="shared" ca="1" si="19"/>
        <v>#N/A</v>
      </c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</row>
    <row r="47" spans="1:93" ht="14.25">
      <c r="A47" s="78"/>
      <c r="B47" s="78"/>
      <c r="C47" s="78"/>
      <c r="D47" s="79"/>
      <c r="E47" s="97" t="str">
        <f>IF(ISBLANK(E46),"-",VLOOKUP(E46,$AH$8:$CO$31,5))</f>
        <v>-</v>
      </c>
      <c r="F47" s="97" t="str">
        <f>IF(ISBLANK(F46),"-",VLOOKUP(F46,$AH$8:$CO$31,10))</f>
        <v>-</v>
      </c>
      <c r="G47" s="97" t="str">
        <f>IF(ISBLANK(G46),"-",VLOOKUP(G46,$AH$8:$CO$31,15))</f>
        <v>-</v>
      </c>
      <c r="H47" s="97" t="str">
        <f>IF(ISBLANK(H46),"-",VLOOKUP(H46,$AH$8:$CO$31,20))</f>
        <v>-</v>
      </c>
      <c r="I47" s="97" t="str">
        <f>IF(ISBLANK(I46),"-",VLOOKUP(I46,$AH$8:$CO$31,25))</f>
        <v>-</v>
      </c>
      <c r="J47" s="97" t="str">
        <f>IF(ISBLANK(J46),"-",VLOOKUP(J46,$AH$8:$CO$31,30))</f>
        <v>-</v>
      </c>
      <c r="K47" s="97" t="str">
        <f>IF(ISBLANK(K46),"-",VLOOKUP(K46,$AH$8:$CO$31,35))</f>
        <v>-</v>
      </c>
      <c r="L47" s="97" t="str">
        <f>IF(ISBLANK(L46),"-",VLOOKUP(L46,$AH$8:$CO$31,40))</f>
        <v>-</v>
      </c>
      <c r="M47" s="97" t="str">
        <f>IF(ISBLANK(M46),"-",VLOOKUP(M46,$AH$8:$CO$31,45))</f>
        <v>-</v>
      </c>
      <c r="N47" s="97" t="str">
        <f>IF(ISBLANK(N46),"-",VLOOKUP(N46,$AH$8:$CO$31,50))</f>
        <v>-</v>
      </c>
      <c r="O47" s="22"/>
      <c r="P47" s="65"/>
      <c r="Q47" s="22">
        <f>SUM(E47:P47)</f>
        <v>0</v>
      </c>
      <c r="R47" s="9"/>
      <c r="S47" s="5"/>
      <c r="T47" s="5"/>
      <c r="U47" s="5"/>
      <c r="V47" s="5"/>
      <c r="W47" s="23">
        <f t="shared" si="14"/>
        <v>0</v>
      </c>
      <c r="X47" s="23">
        <f>Q47+R47+S47+W47</f>
        <v>0</v>
      </c>
      <c r="Y47" s="25">
        <f>RANK($X47,$X$15:$X$65,0)</f>
        <v>1</v>
      </c>
      <c r="Z47" s="21" t="str">
        <f>IF($X47&gt;$AC$26,"BLUE",(IF($X47&gt;$AD$26,"RED",(IF($X47&gt;0,"WHITE","")))))</f>
        <v/>
      </c>
      <c r="AA47" s="88">
        <f>A46</f>
        <v>0</v>
      </c>
      <c r="AB47" s="6"/>
      <c r="AC47" s="6"/>
      <c r="AD47" s="6"/>
      <c r="AE47" s="6"/>
      <c r="AF47" s="7"/>
      <c r="AG47" s="6"/>
      <c r="AH47" s="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0" t="e">
        <f>($AI$3*10)+$AL$3</f>
        <v>#VALUE!</v>
      </c>
      <c r="AT47" s="2">
        <v>0</v>
      </c>
      <c r="AU47" s="2">
        <v>2134</v>
      </c>
      <c r="AV47" s="10" t="e">
        <f t="shared" ca="1" si="16"/>
        <v>#N/A</v>
      </c>
      <c r="AW47" s="11"/>
      <c r="AX47" s="10" t="e">
        <f>($AI$3*10)+$AL$3</f>
        <v>#VALUE!</v>
      </c>
      <c r="AY47" s="2">
        <v>0</v>
      </c>
      <c r="AZ47" s="2">
        <v>2134</v>
      </c>
      <c r="BA47" s="10" t="e">
        <f t="shared" ca="1" si="17"/>
        <v>#N/A</v>
      </c>
      <c r="BB47" s="11"/>
      <c r="BC47" s="10" t="e">
        <f>($AI$3*10)+$AL$3</f>
        <v>#VALUE!</v>
      </c>
      <c r="BD47" s="2">
        <v>0</v>
      </c>
      <c r="BE47" s="2">
        <v>2134</v>
      </c>
      <c r="BF47" s="10" t="e">
        <f t="shared" ca="1" si="18"/>
        <v>#N/A</v>
      </c>
      <c r="BG47" s="11"/>
      <c r="BH47" s="10" t="e">
        <f>($AI$3*10)+$AL$3</f>
        <v>#VALUE!</v>
      </c>
      <c r="BI47" s="2">
        <v>0</v>
      </c>
      <c r="BJ47" s="2">
        <v>2134</v>
      </c>
      <c r="BK47" s="10" t="e">
        <f t="shared" ca="1" si="19"/>
        <v>#N/A</v>
      </c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ht="14.25">
      <c r="A48" s="5"/>
      <c r="B48" s="5"/>
      <c r="C48" s="5"/>
      <c r="D48" s="3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62"/>
      <c r="P48" s="72"/>
      <c r="Q48" s="41" t="str">
        <f>IF(Q49&gt;0,"-",".")</f>
        <v>.</v>
      </c>
      <c r="R48" s="8"/>
      <c r="S48" s="8"/>
      <c r="T48" s="8"/>
      <c r="U48" s="24"/>
      <c r="V48" s="37"/>
      <c r="W48" s="23"/>
      <c r="X48" s="7"/>
      <c r="Y48" s="25"/>
      <c r="Z48" s="17"/>
      <c r="AA48" s="89"/>
      <c r="AB48" s="6"/>
      <c r="AC48" s="6"/>
      <c r="AD48" s="6"/>
      <c r="AE48" s="6"/>
      <c r="AF48" s="7"/>
      <c r="AG48" s="6"/>
      <c r="AH48" s="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0" t="e">
        <f>($AI$3*10)+$AJ$3</f>
        <v>#VALUE!</v>
      </c>
      <c r="AT48" s="2">
        <v>0</v>
      </c>
      <c r="AU48" s="2">
        <v>2143</v>
      </c>
      <c r="AV48" s="10" t="e">
        <f t="shared" ca="1" si="16"/>
        <v>#N/A</v>
      </c>
      <c r="AW48" s="11"/>
      <c r="AX48" s="10" t="e">
        <f>($AI$3*10)+$AJ$3</f>
        <v>#VALUE!</v>
      </c>
      <c r="AY48" s="2">
        <v>0</v>
      </c>
      <c r="AZ48" s="2">
        <v>2143</v>
      </c>
      <c r="BA48" s="10" t="e">
        <f t="shared" ca="1" si="17"/>
        <v>#N/A</v>
      </c>
      <c r="BB48" s="11"/>
      <c r="BC48" s="10" t="e">
        <f>($AI$3*10)+$AJ$3</f>
        <v>#VALUE!</v>
      </c>
      <c r="BD48" s="2">
        <v>0</v>
      </c>
      <c r="BE48" s="2">
        <v>2143</v>
      </c>
      <c r="BF48" s="10" t="e">
        <f t="shared" ca="1" si="18"/>
        <v>#N/A</v>
      </c>
      <c r="BG48" s="11"/>
      <c r="BH48" s="10" t="e">
        <f>($AI$3*10)+$AJ$3</f>
        <v>#VALUE!</v>
      </c>
      <c r="BI48" s="2">
        <v>0</v>
      </c>
      <c r="BJ48" s="2">
        <v>2143</v>
      </c>
      <c r="BK48" s="10" t="e">
        <f t="shared" ca="1" si="19"/>
        <v>#N/A</v>
      </c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</row>
    <row r="49" spans="1:93" ht="14.25">
      <c r="A49" s="78"/>
      <c r="B49" s="78"/>
      <c r="C49" s="78"/>
      <c r="D49" s="79"/>
      <c r="E49" s="97" t="str">
        <f>IF(ISBLANK(E48),"-",VLOOKUP(E48,$AH$8:$CO$31,5))</f>
        <v>-</v>
      </c>
      <c r="F49" s="97" t="str">
        <f>IF(ISBLANK(F48),"-",VLOOKUP(F48,$AH$8:$CO$31,10))</f>
        <v>-</v>
      </c>
      <c r="G49" s="97" t="str">
        <f>IF(ISBLANK(G48),"-",VLOOKUP(G48,$AH$8:$CO$31,15))</f>
        <v>-</v>
      </c>
      <c r="H49" s="97" t="str">
        <f>IF(ISBLANK(H48),"-",VLOOKUP(H48,$AH$8:$CO$31,20))</f>
        <v>-</v>
      </c>
      <c r="I49" s="97" t="str">
        <f>IF(ISBLANK(I48),"-",VLOOKUP(I48,$AH$8:$CO$31,25))</f>
        <v>-</v>
      </c>
      <c r="J49" s="97" t="str">
        <f>IF(ISBLANK(J48),"-",VLOOKUP(J48,$AH$8:$CO$31,30))</f>
        <v>-</v>
      </c>
      <c r="K49" s="97" t="str">
        <f>IF(ISBLANK(K48),"-",VLOOKUP(K48,$AH$8:$CO$31,35))</f>
        <v>-</v>
      </c>
      <c r="L49" s="97" t="str">
        <f>IF(ISBLANK(L48),"-",VLOOKUP(L48,$AH$8:$CO$31,40))</f>
        <v>-</v>
      </c>
      <c r="M49" s="97" t="str">
        <f>IF(ISBLANK(M48),"-",VLOOKUP(M48,$AH$8:$CO$31,45))</f>
        <v>-</v>
      </c>
      <c r="N49" s="97" t="str">
        <f>IF(ISBLANK(N48),"-",VLOOKUP(N48,$AH$8:$CO$31,50))</f>
        <v>-</v>
      </c>
      <c r="O49" s="22"/>
      <c r="P49" s="65"/>
      <c r="Q49" s="22">
        <f>SUM(E49:P49)</f>
        <v>0</v>
      </c>
      <c r="R49" s="9"/>
      <c r="S49" s="5"/>
      <c r="T49" s="5"/>
      <c r="U49" s="5"/>
      <c r="V49" s="5"/>
      <c r="W49" s="23">
        <f t="shared" si="14"/>
        <v>0</v>
      </c>
      <c r="X49" s="23">
        <f>Q49+R49+S49+W49</f>
        <v>0</v>
      </c>
      <c r="Y49" s="25">
        <f>RANK($X49,$X$15:$X$65,0)</f>
        <v>1</v>
      </c>
      <c r="Z49" s="21" t="str">
        <f>IF($X49&gt;$AC$26,"BLUE",(IF($X49&gt;$AD$26,"RED",(IF($X49&gt;0,"WHITE","")))))</f>
        <v/>
      </c>
      <c r="AA49" s="88">
        <f>A48</f>
        <v>0</v>
      </c>
      <c r="AB49" s="6"/>
      <c r="AC49" s="6"/>
      <c r="AD49" s="6"/>
      <c r="AE49" s="6"/>
      <c r="AF49" s="7"/>
      <c r="AG49" s="6"/>
      <c r="AH49" s="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0" t="e">
        <f>($AI$3*10)+$AK$3</f>
        <v>#VALUE!</v>
      </c>
      <c r="AT49" s="2">
        <v>0</v>
      </c>
      <c r="AU49" s="2">
        <v>2314</v>
      </c>
      <c r="AV49" s="10" t="e">
        <f t="shared" ca="1" si="16"/>
        <v>#N/A</v>
      </c>
      <c r="AW49" s="11"/>
      <c r="AX49" s="10" t="e">
        <f>($AI$3*10)+$AK$3</f>
        <v>#VALUE!</v>
      </c>
      <c r="AY49" s="2">
        <v>0</v>
      </c>
      <c r="AZ49" s="2">
        <v>2314</v>
      </c>
      <c r="BA49" s="10" t="e">
        <f t="shared" ca="1" si="17"/>
        <v>#N/A</v>
      </c>
      <c r="BB49" s="11"/>
      <c r="BC49" s="10" t="e">
        <f>($AI$3*10)+$AK$3</f>
        <v>#VALUE!</v>
      </c>
      <c r="BD49" s="2">
        <v>0</v>
      </c>
      <c r="BE49" s="2">
        <v>2314</v>
      </c>
      <c r="BF49" s="10" t="e">
        <f t="shared" ca="1" si="18"/>
        <v>#N/A</v>
      </c>
      <c r="BG49" s="11"/>
      <c r="BH49" s="10" t="e">
        <f>($AI$3*10)+$AK$3</f>
        <v>#VALUE!</v>
      </c>
      <c r="BI49" s="2">
        <v>0</v>
      </c>
      <c r="BJ49" s="2">
        <v>2314</v>
      </c>
      <c r="BK49" s="10" t="e">
        <f t="shared" ca="1" si="19"/>
        <v>#N/A</v>
      </c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</row>
    <row r="50" spans="1:93" ht="14.25">
      <c r="A50" s="5"/>
      <c r="B50" s="5"/>
      <c r="C50" s="5"/>
      <c r="D50" s="3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62"/>
      <c r="P50" s="72"/>
      <c r="Q50" s="41" t="str">
        <f>IF(Q51&gt;0,"-",".")</f>
        <v>.</v>
      </c>
      <c r="R50" s="8"/>
      <c r="S50" s="8"/>
      <c r="T50" s="8"/>
      <c r="U50" s="24"/>
      <c r="V50" s="37"/>
      <c r="W50" s="23"/>
      <c r="X50" s="7"/>
      <c r="Y50" s="25"/>
      <c r="Z50" s="17"/>
      <c r="AA50" s="89"/>
      <c r="AB50" s="6"/>
      <c r="AC50" s="6"/>
      <c r="AD50" s="6"/>
      <c r="AE50" s="6"/>
      <c r="AF50" s="7"/>
      <c r="AG50" s="6"/>
      <c r="AH50" s="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0" t="e">
        <f>($AK$3*10)+$AL$3</f>
        <v>#VALUE!</v>
      </c>
      <c r="AT50" s="2">
        <v>0</v>
      </c>
      <c r="AU50" s="2">
        <v>2341</v>
      </c>
      <c r="AV50" s="10" t="e">
        <f t="shared" ca="1" si="16"/>
        <v>#N/A</v>
      </c>
      <c r="AW50" s="11"/>
      <c r="AX50" s="10" t="e">
        <f>($AK$3*10)+$AL$3</f>
        <v>#VALUE!</v>
      </c>
      <c r="AY50" s="2">
        <v>0</v>
      </c>
      <c r="AZ50" s="2">
        <v>2341</v>
      </c>
      <c r="BA50" s="10" t="e">
        <f t="shared" ca="1" si="17"/>
        <v>#N/A</v>
      </c>
      <c r="BB50" s="11"/>
      <c r="BC50" s="10" t="e">
        <f>($AK$3*10)+$AL$3</f>
        <v>#VALUE!</v>
      </c>
      <c r="BD50" s="2">
        <v>0</v>
      </c>
      <c r="BE50" s="2">
        <v>2341</v>
      </c>
      <c r="BF50" s="10" t="e">
        <f t="shared" ca="1" si="18"/>
        <v>#N/A</v>
      </c>
      <c r="BG50" s="11"/>
      <c r="BH50" s="10" t="e">
        <f>($AK$3*10)+$AL$3</f>
        <v>#VALUE!</v>
      </c>
      <c r="BI50" s="2">
        <v>0</v>
      </c>
      <c r="BJ50" s="2">
        <v>2341</v>
      </c>
      <c r="BK50" s="10" t="e">
        <f t="shared" ca="1" si="19"/>
        <v>#N/A</v>
      </c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</row>
    <row r="51" spans="1:93" ht="14.25">
      <c r="A51" s="78"/>
      <c r="B51" s="78"/>
      <c r="C51" s="78"/>
      <c r="D51" s="79"/>
      <c r="E51" s="97" t="str">
        <f>IF(ISBLANK(E50),"-",VLOOKUP(E50,$AH$8:$CO$31,5))</f>
        <v>-</v>
      </c>
      <c r="F51" s="97" t="str">
        <f>IF(ISBLANK(F50),"-",VLOOKUP(F50,$AH$8:$CO$31,10))</f>
        <v>-</v>
      </c>
      <c r="G51" s="97" t="str">
        <f>IF(ISBLANK(G50),"-",VLOOKUP(G50,$AH$8:$CO$31,15))</f>
        <v>-</v>
      </c>
      <c r="H51" s="97" t="str">
        <f>IF(ISBLANK(H50),"-",VLOOKUP(H50,$AH$8:$CO$31,20))</f>
        <v>-</v>
      </c>
      <c r="I51" s="97" t="str">
        <f>IF(ISBLANK(I50),"-",VLOOKUP(I50,$AH$8:$CO$31,25))</f>
        <v>-</v>
      </c>
      <c r="J51" s="97" t="str">
        <f>IF(ISBLANK(J50),"-",VLOOKUP(J50,$AH$8:$CO$31,30))</f>
        <v>-</v>
      </c>
      <c r="K51" s="97" t="str">
        <f>IF(ISBLANK(K50),"-",VLOOKUP(K50,$AH$8:$CO$31,35))</f>
        <v>-</v>
      </c>
      <c r="L51" s="97" t="str">
        <f>IF(ISBLANK(L50),"-",VLOOKUP(L50,$AH$8:$CO$31,40))</f>
        <v>-</v>
      </c>
      <c r="M51" s="97" t="str">
        <f>IF(ISBLANK(M50),"-",VLOOKUP(M50,$AH$8:$CO$31,45))</f>
        <v>-</v>
      </c>
      <c r="N51" s="97" t="str">
        <f>IF(ISBLANK(N50),"-",VLOOKUP(N50,$AH$8:$CO$31,50))</f>
        <v>-</v>
      </c>
      <c r="O51" s="22"/>
      <c r="P51" s="65"/>
      <c r="Q51" s="22">
        <f>SUM(E51:P51)</f>
        <v>0</v>
      </c>
      <c r="R51" s="9"/>
      <c r="S51" s="5"/>
      <c r="T51" s="5"/>
      <c r="U51" s="5"/>
      <c r="V51" s="5"/>
      <c r="W51" s="23">
        <f t="shared" si="14"/>
        <v>0</v>
      </c>
      <c r="X51" s="23">
        <f>Q51+R51+S51+W51</f>
        <v>0</v>
      </c>
      <c r="Y51" s="25">
        <f>RANK($X51,$X$15:$X$65,0)</f>
        <v>1</v>
      </c>
      <c r="Z51" s="21" t="str">
        <f>IF($X51&gt;$AC$26,"BLUE",(IF($X51&gt;$AD$26,"RED",(IF($X51&gt;0,"WHITE","")))))</f>
        <v/>
      </c>
      <c r="AA51" s="88">
        <f>A50</f>
        <v>0</v>
      </c>
      <c r="AB51" s="6"/>
      <c r="AC51" s="6"/>
      <c r="AD51" s="6"/>
      <c r="AE51" s="6"/>
      <c r="AF51" s="7"/>
      <c r="AG51" s="6"/>
      <c r="AH51" s="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0" t="e">
        <f>($AK$3*10)+$AJ$3</f>
        <v>#VALUE!</v>
      </c>
      <c r="AT51" s="10">
        <f>$AK$4</f>
        <v>0</v>
      </c>
      <c r="AU51" s="2">
        <v>2413</v>
      </c>
      <c r="AV51" s="10" t="e">
        <f t="shared" ca="1" si="16"/>
        <v>#N/A</v>
      </c>
      <c r="AW51" s="11"/>
      <c r="AX51" s="10" t="e">
        <f>($AK$3*10)+$AJ$3</f>
        <v>#VALUE!</v>
      </c>
      <c r="AY51" s="10">
        <f>$AK$4</f>
        <v>0</v>
      </c>
      <c r="AZ51" s="2">
        <v>2413</v>
      </c>
      <c r="BA51" s="10" t="e">
        <f t="shared" ca="1" si="17"/>
        <v>#N/A</v>
      </c>
      <c r="BB51" s="11"/>
      <c r="BC51" s="10" t="e">
        <f>($AK$3*10)+$AJ$3</f>
        <v>#VALUE!</v>
      </c>
      <c r="BD51" s="10">
        <f>$AK$4</f>
        <v>0</v>
      </c>
      <c r="BE51" s="2">
        <v>2413</v>
      </c>
      <c r="BF51" s="10" t="e">
        <f t="shared" ca="1" si="18"/>
        <v>#N/A</v>
      </c>
      <c r="BG51" s="11"/>
      <c r="BH51" s="10" t="e">
        <f>($AK$3*10)+$AJ$3</f>
        <v>#VALUE!</v>
      </c>
      <c r="BI51" s="10">
        <f>$AK$4</f>
        <v>0</v>
      </c>
      <c r="BJ51" s="2">
        <v>2413</v>
      </c>
      <c r="BK51" s="10" t="e">
        <f t="shared" ca="1" si="19"/>
        <v>#N/A</v>
      </c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</row>
    <row r="52" spans="1:93" ht="14.25">
      <c r="A52" s="5"/>
      <c r="B52" s="5"/>
      <c r="C52" s="5"/>
      <c r="D52" s="3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62"/>
      <c r="P52" s="72"/>
      <c r="Q52" s="41" t="str">
        <f>IF(Q53&gt;0,"-",".")</f>
        <v>.</v>
      </c>
      <c r="R52" s="8"/>
      <c r="S52" s="8"/>
      <c r="T52" s="8"/>
      <c r="U52" s="24"/>
      <c r="V52" s="37"/>
      <c r="W52" s="23"/>
      <c r="X52" s="7"/>
      <c r="Y52" s="25"/>
      <c r="Z52" s="17"/>
      <c r="AA52" s="89"/>
      <c r="AB52" s="6"/>
      <c r="AC52" s="6"/>
      <c r="AD52" s="6"/>
      <c r="AE52" s="6"/>
      <c r="AF52" s="7"/>
      <c r="AG52" s="6"/>
      <c r="AH52" s="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0" t="e">
        <f>($AK$3*10)+$AI$3</f>
        <v>#VALUE!</v>
      </c>
      <c r="AT52" s="10">
        <f>$AJ$4+$AK$4</f>
        <v>0</v>
      </c>
      <c r="AU52" s="2">
        <v>2431</v>
      </c>
      <c r="AV52" s="10" t="e">
        <f t="shared" ca="1" si="16"/>
        <v>#N/A</v>
      </c>
      <c r="AW52" s="11"/>
      <c r="AX52" s="10" t="e">
        <f>($AK$3*10)+$AI$3</f>
        <v>#VALUE!</v>
      </c>
      <c r="AY52" s="10">
        <f>$AJ$4+$AK$4</f>
        <v>0</v>
      </c>
      <c r="AZ52" s="2">
        <v>2431</v>
      </c>
      <c r="BA52" s="10" t="e">
        <f t="shared" ca="1" si="17"/>
        <v>#N/A</v>
      </c>
      <c r="BB52" s="11"/>
      <c r="BC52" s="10" t="e">
        <f>($AK$3*10)+$AI$3</f>
        <v>#VALUE!</v>
      </c>
      <c r="BD52" s="10">
        <f>$AJ$4+$AK$4</f>
        <v>0</v>
      </c>
      <c r="BE52" s="2">
        <v>2431</v>
      </c>
      <c r="BF52" s="10" t="e">
        <f t="shared" ca="1" si="18"/>
        <v>#N/A</v>
      </c>
      <c r="BG52" s="11"/>
      <c r="BH52" s="10" t="e">
        <f>($AK$3*10)+$AI$3</f>
        <v>#VALUE!</v>
      </c>
      <c r="BI52" s="10">
        <f>$AJ$4+$AK$4</f>
        <v>0</v>
      </c>
      <c r="BJ52" s="2">
        <v>2431</v>
      </c>
      <c r="BK52" s="10" t="e">
        <f t="shared" ca="1" si="19"/>
        <v>#N/A</v>
      </c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</row>
    <row r="53" spans="1:93" ht="14.25">
      <c r="A53" s="78"/>
      <c r="B53" s="78"/>
      <c r="C53" s="78"/>
      <c r="D53" s="79"/>
      <c r="E53" s="97" t="str">
        <f>IF(ISBLANK(E52),"-",VLOOKUP(E52,$AH$8:$CO$31,5))</f>
        <v>-</v>
      </c>
      <c r="F53" s="97" t="str">
        <f>IF(ISBLANK(F52),"-",VLOOKUP(F52,$AH$8:$CO$31,10))</f>
        <v>-</v>
      </c>
      <c r="G53" s="97" t="str">
        <f>IF(ISBLANK(G52),"-",VLOOKUP(G52,$AH$8:$CO$31,15))</f>
        <v>-</v>
      </c>
      <c r="H53" s="97" t="str">
        <f>IF(ISBLANK(H52),"-",VLOOKUP(H52,$AH$8:$CO$31,20))</f>
        <v>-</v>
      </c>
      <c r="I53" s="97" t="str">
        <f>IF(ISBLANK(I52),"-",VLOOKUP(I52,$AH$8:$CO$31,25))</f>
        <v>-</v>
      </c>
      <c r="J53" s="97" t="str">
        <f>IF(ISBLANK(J52),"-",VLOOKUP(J52,$AH$8:$CO$31,30))</f>
        <v>-</v>
      </c>
      <c r="K53" s="97" t="str">
        <f>IF(ISBLANK(K52),"-",VLOOKUP(K52,$AH$8:$CO$31,35))</f>
        <v>-</v>
      </c>
      <c r="L53" s="97" t="str">
        <f>IF(ISBLANK(L52),"-",VLOOKUP(L52,$AH$8:$CO$31,40))</f>
        <v>-</v>
      </c>
      <c r="M53" s="97" t="str">
        <f>IF(ISBLANK(M52),"-",VLOOKUP(M52,$AH$8:$CO$31,45))</f>
        <v>-</v>
      </c>
      <c r="N53" s="97" t="str">
        <f>IF(ISBLANK(N52),"-",VLOOKUP(N52,$AH$8:$CO$31,50))</f>
        <v>-</v>
      </c>
      <c r="O53" s="22"/>
      <c r="P53" s="65"/>
      <c r="Q53" s="22">
        <f>SUM(E53:P53)</f>
        <v>0</v>
      </c>
      <c r="R53" s="9"/>
      <c r="S53" s="5"/>
      <c r="T53" s="38"/>
      <c r="U53" s="5"/>
      <c r="V53" s="5"/>
      <c r="W53" s="23">
        <f t="shared" si="14"/>
        <v>0</v>
      </c>
      <c r="X53" s="23">
        <f>Q53+R53+S53+W53</f>
        <v>0</v>
      </c>
      <c r="Y53" s="25">
        <f>RANK($X53,$X$15:$X$65,0)</f>
        <v>1</v>
      </c>
      <c r="Z53" s="21" t="str">
        <f>IF($X53&gt;$AC$26,"BLUE",(IF($X53&gt;$AD$26,"RED",(IF($X53&gt;0,"WHITE","")))))</f>
        <v/>
      </c>
      <c r="AA53" s="88">
        <f>A52</f>
        <v>0</v>
      </c>
      <c r="AB53" s="6"/>
      <c r="AC53" s="6"/>
      <c r="AD53" s="6"/>
      <c r="AE53" s="6"/>
      <c r="AF53" s="7"/>
      <c r="AG53" s="6"/>
      <c r="AH53" s="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2"/>
      <c r="AT53" s="2"/>
      <c r="AU53" s="2">
        <v>3124</v>
      </c>
      <c r="AV53" s="10" t="e">
        <f t="shared" ca="1" si="16"/>
        <v>#N/A</v>
      </c>
      <c r="AW53" s="11"/>
      <c r="AX53" s="2"/>
      <c r="AY53" s="2"/>
      <c r="AZ53" s="2">
        <v>3124</v>
      </c>
      <c r="BA53" s="10" t="e">
        <f t="shared" ca="1" si="17"/>
        <v>#N/A</v>
      </c>
      <c r="BB53" s="11"/>
      <c r="BC53" s="2"/>
      <c r="BD53" s="2"/>
      <c r="BE53" s="2">
        <v>3124</v>
      </c>
      <c r="BF53" s="10" t="e">
        <f t="shared" ca="1" si="18"/>
        <v>#N/A</v>
      </c>
      <c r="BG53" s="11"/>
      <c r="BH53" s="2"/>
      <c r="BI53" s="2"/>
      <c r="BJ53" s="2">
        <v>3124</v>
      </c>
      <c r="BK53" s="10" t="e">
        <f t="shared" ca="1" si="19"/>
        <v>#N/A</v>
      </c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</row>
    <row r="54" spans="1:93" ht="14.25">
      <c r="A54" s="5"/>
      <c r="B54" s="5"/>
      <c r="C54" s="5"/>
      <c r="D54" s="3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62"/>
      <c r="P54" s="72"/>
      <c r="Q54" s="41" t="str">
        <f>IF(Q55&gt;0,"-",".")</f>
        <v>.</v>
      </c>
      <c r="R54" s="8"/>
      <c r="S54" s="8"/>
      <c r="T54" s="8"/>
      <c r="U54" s="24"/>
      <c r="V54" s="37"/>
      <c r="W54" s="23"/>
      <c r="X54" s="7"/>
      <c r="Y54" s="25"/>
      <c r="Z54" s="17"/>
      <c r="AA54" s="89"/>
      <c r="AB54" s="6"/>
      <c r="AC54" s="6"/>
      <c r="AD54" s="6"/>
      <c r="AE54" s="6"/>
      <c r="AF54" s="7"/>
      <c r="AG54" s="6"/>
      <c r="AH54" s="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"/>
      <c r="AT54" s="2"/>
      <c r="AU54" s="2">
        <v>3142</v>
      </c>
      <c r="AV54" s="10" t="e">
        <f t="shared" ca="1" si="16"/>
        <v>#N/A</v>
      </c>
      <c r="AW54" s="11"/>
      <c r="AX54" s="2"/>
      <c r="AY54" s="2"/>
      <c r="AZ54" s="2">
        <v>3142</v>
      </c>
      <c r="BA54" s="10" t="e">
        <f t="shared" ca="1" si="17"/>
        <v>#N/A</v>
      </c>
      <c r="BB54" s="11"/>
      <c r="BC54" s="2"/>
      <c r="BD54" s="2"/>
      <c r="BE54" s="2">
        <v>3142</v>
      </c>
      <c r="BF54" s="10" t="e">
        <f t="shared" ca="1" si="18"/>
        <v>#N/A</v>
      </c>
      <c r="BG54" s="11"/>
      <c r="BH54" s="2"/>
      <c r="BI54" s="2"/>
      <c r="BJ54" s="2">
        <v>3142</v>
      </c>
      <c r="BK54" s="10" t="e">
        <f t="shared" ca="1" si="19"/>
        <v>#N/A</v>
      </c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</row>
    <row r="55" spans="1:93" ht="14.25">
      <c r="A55" s="78"/>
      <c r="B55" s="78"/>
      <c r="C55" s="78"/>
      <c r="D55" s="79"/>
      <c r="E55" s="97" t="str">
        <f>IF(ISBLANK(E54),"-",VLOOKUP(E54,$AH$8:$CO$31,5))</f>
        <v>-</v>
      </c>
      <c r="F55" s="97" t="str">
        <f>IF(ISBLANK(F54),"-",VLOOKUP(F54,$AH$8:$CO$31,10))</f>
        <v>-</v>
      </c>
      <c r="G55" s="97" t="str">
        <f>IF(ISBLANK(G54),"-",VLOOKUP(G54,$AH$8:$CO$31,15))</f>
        <v>-</v>
      </c>
      <c r="H55" s="97" t="str">
        <f>IF(ISBLANK(H54),"-",VLOOKUP(H54,$AH$8:$CO$31,20))</f>
        <v>-</v>
      </c>
      <c r="I55" s="97" t="str">
        <f>IF(ISBLANK(I54),"-",VLOOKUP(I54,$AH$8:$CO$31,25))</f>
        <v>-</v>
      </c>
      <c r="J55" s="97" t="str">
        <f>IF(ISBLANK(J54),"-",VLOOKUP(J54,$AH$8:$CO$31,30))</f>
        <v>-</v>
      </c>
      <c r="K55" s="97" t="str">
        <f>IF(ISBLANK(K54),"-",VLOOKUP(K54,$AH$8:$CO$31,35))</f>
        <v>-</v>
      </c>
      <c r="L55" s="97" t="str">
        <f>IF(ISBLANK(L54),"-",VLOOKUP(L54,$AH$8:$CO$31,40))</f>
        <v>-</v>
      </c>
      <c r="M55" s="97" t="str">
        <f>IF(ISBLANK(M54),"-",VLOOKUP(M54,$AH$8:$CO$31,45))</f>
        <v>-</v>
      </c>
      <c r="N55" s="97" t="str">
        <f>IF(ISBLANK(N54),"-",VLOOKUP(N54,$AH$8:$CO$31,50))</f>
        <v>-</v>
      </c>
      <c r="O55" s="22"/>
      <c r="P55" s="65"/>
      <c r="Q55" s="22">
        <f>SUM(E55:P55)</f>
        <v>0</v>
      </c>
      <c r="R55" s="9"/>
      <c r="S55" s="5"/>
      <c r="T55" s="5"/>
      <c r="U55" s="5"/>
      <c r="V55" s="5"/>
      <c r="W55" s="23">
        <f t="shared" si="14"/>
        <v>0</v>
      </c>
      <c r="X55" s="23">
        <f>Q55+R55+S55+W55</f>
        <v>0</v>
      </c>
      <c r="Y55" s="25">
        <f>RANK($X55,$X$15:$X$65,0)</f>
        <v>1</v>
      </c>
      <c r="Z55" s="21" t="str">
        <f>IF($X55&gt;$AC$26,"BLUE",(IF($X55&gt;$AD$26,"RED",(IF($X55&gt;0,"WHITE","")))))</f>
        <v/>
      </c>
      <c r="AA55" s="88">
        <f>A54</f>
        <v>0</v>
      </c>
      <c r="AB55" s="2"/>
      <c r="AC55" s="2"/>
      <c r="AD55" s="2"/>
      <c r="AE55" s="2"/>
      <c r="AF55" s="7"/>
      <c r="AG55" s="2"/>
      <c r="AH55" s="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3" t="s">
        <v>23</v>
      </c>
      <c r="AT55" s="10">
        <f>50-(AT41+AT42+AT43)</f>
        <v>50</v>
      </c>
      <c r="AU55" s="2">
        <v>3214</v>
      </c>
      <c r="AV55" s="10" t="e">
        <f t="shared" ca="1" si="16"/>
        <v>#N/A</v>
      </c>
      <c r="AW55" s="11"/>
      <c r="AX55" s="3" t="s">
        <v>23</v>
      </c>
      <c r="AY55" s="10">
        <f>50-(AY41+AY42+AY43)</f>
        <v>50</v>
      </c>
      <c r="AZ55" s="2">
        <v>3214</v>
      </c>
      <c r="BA55" s="10" t="e">
        <f t="shared" ca="1" si="17"/>
        <v>#N/A</v>
      </c>
      <c r="BB55" s="11"/>
      <c r="BC55" s="3" t="s">
        <v>23</v>
      </c>
      <c r="BD55" s="10">
        <f>50-(BD41+BD42+BD43)</f>
        <v>50</v>
      </c>
      <c r="BE55" s="2">
        <v>3214</v>
      </c>
      <c r="BF55" s="10" t="e">
        <f t="shared" ca="1" si="18"/>
        <v>#N/A</v>
      </c>
      <c r="BG55" s="11"/>
      <c r="BH55" s="3" t="s">
        <v>23</v>
      </c>
      <c r="BI55" s="10">
        <f>50-(BI41+BI42+BI43)</f>
        <v>50</v>
      </c>
      <c r="BJ55" s="2">
        <v>3214</v>
      </c>
      <c r="BK55" s="10" t="e">
        <f t="shared" ca="1" si="19"/>
        <v>#N/A</v>
      </c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</row>
    <row r="56" spans="1:93" ht="14.25">
      <c r="A56" s="5"/>
      <c r="B56" s="5"/>
      <c r="C56" s="5"/>
      <c r="D56" s="3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62"/>
      <c r="P56" s="72"/>
      <c r="Q56" s="41" t="str">
        <f>IF(Q57&gt;0,"-",".")</f>
        <v>.</v>
      </c>
      <c r="R56" s="8"/>
      <c r="S56" s="8"/>
      <c r="T56" s="8"/>
      <c r="U56" s="24"/>
      <c r="V56" s="37"/>
      <c r="W56" s="23"/>
      <c r="X56" s="7"/>
      <c r="Y56" s="25"/>
      <c r="Z56" s="17"/>
      <c r="AA56" s="89"/>
      <c r="AB56" s="2"/>
      <c r="AC56" s="2"/>
      <c r="AD56" s="2"/>
      <c r="AE56" s="2"/>
      <c r="AF56" s="7"/>
      <c r="AG56" s="2"/>
      <c r="AH56" s="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2"/>
      <c r="AT56" s="10">
        <f>50-(AT44+AT45+AT46)</f>
        <v>50</v>
      </c>
      <c r="AU56" s="2">
        <v>3241</v>
      </c>
      <c r="AV56" s="10" t="e">
        <f t="shared" ca="1" si="16"/>
        <v>#N/A</v>
      </c>
      <c r="AW56" s="11"/>
      <c r="AX56" s="2"/>
      <c r="AY56" s="10">
        <f>50-(AY44+AY45+AY46)</f>
        <v>50</v>
      </c>
      <c r="AZ56" s="2">
        <v>3241</v>
      </c>
      <c r="BA56" s="10" t="e">
        <f t="shared" ca="1" si="17"/>
        <v>#N/A</v>
      </c>
      <c r="BB56" s="11"/>
      <c r="BC56" s="2"/>
      <c r="BD56" s="10">
        <f>50-(BD44+BD45+BD46)</f>
        <v>50</v>
      </c>
      <c r="BE56" s="2">
        <v>3241</v>
      </c>
      <c r="BF56" s="10" t="e">
        <f t="shared" ca="1" si="18"/>
        <v>#N/A</v>
      </c>
      <c r="BG56" s="11"/>
      <c r="BH56" s="2"/>
      <c r="BI56" s="10">
        <f>50-(BI44+BI45+BI46)</f>
        <v>50</v>
      </c>
      <c r="BJ56" s="2">
        <v>3241</v>
      </c>
      <c r="BK56" s="10" t="e">
        <f t="shared" ca="1" si="19"/>
        <v>#N/A</v>
      </c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</row>
    <row r="57" spans="1:93" ht="14.25">
      <c r="A57" s="78"/>
      <c r="B57" s="78"/>
      <c r="C57" s="78"/>
      <c r="D57" s="79"/>
      <c r="E57" s="97" t="str">
        <f>IF(ISBLANK(E56),"-",VLOOKUP(E56,$AH$8:$CO$31,5))</f>
        <v>-</v>
      </c>
      <c r="F57" s="97" t="str">
        <f>IF(ISBLANK(F56),"-",VLOOKUP(F56,$AH$8:$CO$31,10))</f>
        <v>-</v>
      </c>
      <c r="G57" s="97" t="str">
        <f>IF(ISBLANK(G56),"-",VLOOKUP(G56,$AH$8:$CO$31,15))</f>
        <v>-</v>
      </c>
      <c r="H57" s="97" t="str">
        <f>IF(ISBLANK(H56),"-",VLOOKUP(H56,$AH$8:$CO$31,20))</f>
        <v>-</v>
      </c>
      <c r="I57" s="97" t="str">
        <f>IF(ISBLANK(I56),"-",VLOOKUP(I56,$AH$8:$CO$31,25))</f>
        <v>-</v>
      </c>
      <c r="J57" s="97" t="str">
        <f>IF(ISBLANK(J56),"-",VLOOKUP(J56,$AH$8:$CO$31,30))</f>
        <v>-</v>
      </c>
      <c r="K57" s="97" t="str">
        <f>IF(ISBLANK(K56),"-",VLOOKUP(K56,$AH$8:$CO$31,35))</f>
        <v>-</v>
      </c>
      <c r="L57" s="97" t="str">
        <f>IF(ISBLANK(L56),"-",VLOOKUP(L56,$AH$8:$CO$31,40))</f>
        <v>-</v>
      </c>
      <c r="M57" s="97" t="str">
        <f>IF(ISBLANK(M56),"-",VLOOKUP(M56,$AH$8:$CO$31,45))</f>
        <v>-</v>
      </c>
      <c r="N57" s="97" t="str">
        <f>IF(ISBLANK(N56),"-",VLOOKUP(N56,$AH$8:$CO$31,50))</f>
        <v>-</v>
      </c>
      <c r="O57" s="22"/>
      <c r="P57" s="65"/>
      <c r="Q57" s="22">
        <f>SUM(E57:P57)</f>
        <v>0</v>
      </c>
      <c r="R57" s="9"/>
      <c r="S57" s="5"/>
      <c r="T57" s="5"/>
      <c r="U57" s="5"/>
      <c r="V57" s="5"/>
      <c r="W57" s="23">
        <f t="shared" si="14"/>
        <v>0</v>
      </c>
      <c r="X57" s="23">
        <f>Q57+R57+S57+W57</f>
        <v>0</v>
      </c>
      <c r="Y57" s="25">
        <f>RANK($X57,$X$15:$X$65,0)</f>
        <v>1</v>
      </c>
      <c r="Z57" s="21" t="str">
        <f>IF($X57&gt;$AC$26,"BLUE",(IF($X57&gt;$AD$26,"RED",(IF($X57&gt;0,"WHITE","")))))</f>
        <v/>
      </c>
      <c r="AA57" s="88">
        <f>A56</f>
        <v>0</v>
      </c>
      <c r="AB57" s="2"/>
      <c r="AC57" s="2"/>
      <c r="AD57" s="2"/>
      <c r="AE57" s="2"/>
      <c r="AF57" s="7"/>
      <c r="AG57" s="2"/>
      <c r="AH57" s="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2"/>
      <c r="AT57" s="10">
        <f>50-(AT47+AT48+AT49)</f>
        <v>50</v>
      </c>
      <c r="AU57" s="2">
        <v>3412</v>
      </c>
      <c r="AV57" s="10" t="e">
        <f t="shared" ca="1" si="16"/>
        <v>#N/A</v>
      </c>
      <c r="AW57" s="11"/>
      <c r="AX57" s="2"/>
      <c r="AY57" s="10">
        <f>50-(AY47+AY48+AY49)</f>
        <v>50</v>
      </c>
      <c r="AZ57" s="2">
        <v>3412</v>
      </c>
      <c r="BA57" s="10" t="e">
        <f t="shared" ca="1" si="17"/>
        <v>#N/A</v>
      </c>
      <c r="BB57" s="11"/>
      <c r="BC57" s="2"/>
      <c r="BD57" s="10">
        <f>50-(BD47+BD48+BD49)</f>
        <v>50</v>
      </c>
      <c r="BE57" s="2">
        <v>3412</v>
      </c>
      <c r="BF57" s="10" t="e">
        <f t="shared" ca="1" si="18"/>
        <v>#N/A</v>
      </c>
      <c r="BG57" s="11"/>
      <c r="BH57" s="2"/>
      <c r="BI57" s="10">
        <f>50-(BI47+BI48+BI49)</f>
        <v>50</v>
      </c>
      <c r="BJ57" s="2">
        <v>3412</v>
      </c>
      <c r="BK57" s="10" t="e">
        <f t="shared" ca="1" si="19"/>
        <v>#N/A</v>
      </c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</row>
    <row r="58" spans="1:93" ht="14.25">
      <c r="A58" s="5"/>
      <c r="B58" s="5"/>
      <c r="C58" s="5"/>
      <c r="D58" s="3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62"/>
      <c r="P58" s="72"/>
      <c r="Q58" s="41" t="str">
        <f>IF(Q59&gt;0,"-",".")</f>
        <v>.</v>
      </c>
      <c r="R58" s="8"/>
      <c r="S58" s="8"/>
      <c r="T58" s="8"/>
      <c r="U58" s="24"/>
      <c r="V58" s="37"/>
      <c r="W58" s="7"/>
      <c r="X58" s="7"/>
      <c r="Y58" s="25"/>
      <c r="Z58" s="17"/>
      <c r="AA58" s="89"/>
      <c r="AB58" s="2"/>
      <c r="AC58" s="2"/>
      <c r="AD58" s="2"/>
      <c r="AE58" s="2"/>
      <c r="AF58" s="7"/>
      <c r="AG58" s="2"/>
      <c r="AH58" s="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2"/>
      <c r="AT58" s="10">
        <f>50-(AT50+AT51+AT52)</f>
        <v>50</v>
      </c>
      <c r="AU58" s="2">
        <v>3421</v>
      </c>
      <c r="AV58" s="10" t="e">
        <f t="shared" ca="1" si="16"/>
        <v>#N/A</v>
      </c>
      <c r="AW58" s="11"/>
      <c r="AX58" s="2"/>
      <c r="AY58" s="10">
        <f>50-(AY50+AY51+AY52)</f>
        <v>50</v>
      </c>
      <c r="AZ58" s="2">
        <v>3421</v>
      </c>
      <c r="BA58" s="10" t="e">
        <f t="shared" ca="1" si="17"/>
        <v>#N/A</v>
      </c>
      <c r="BB58" s="11"/>
      <c r="BC58" s="2"/>
      <c r="BD58" s="10">
        <f>50-(BD50+BD51+BD52)</f>
        <v>50</v>
      </c>
      <c r="BE58" s="2">
        <v>3421</v>
      </c>
      <c r="BF58" s="10" t="e">
        <f t="shared" ca="1" si="18"/>
        <v>#N/A</v>
      </c>
      <c r="BG58" s="11"/>
      <c r="BH58" s="2"/>
      <c r="BI58" s="10">
        <f>50-(BI50+BI51+BI52)</f>
        <v>50</v>
      </c>
      <c r="BJ58" s="2">
        <v>3421</v>
      </c>
      <c r="BK58" s="10" t="e">
        <f t="shared" ca="1" si="19"/>
        <v>#N/A</v>
      </c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</row>
    <row r="59" spans="1:93" ht="14.25">
      <c r="A59" s="78"/>
      <c r="B59" s="78"/>
      <c r="C59" s="78"/>
      <c r="D59" s="79"/>
      <c r="E59" s="97" t="str">
        <f>IF(ISBLANK(E58),"-",VLOOKUP(E58,$AH$8:$CO$31,5))</f>
        <v>-</v>
      </c>
      <c r="F59" s="97" t="str">
        <f>IF(ISBLANK(F58),"-",VLOOKUP(F58,$AH$8:$CO$31,10))</f>
        <v>-</v>
      </c>
      <c r="G59" s="97" t="str">
        <f>IF(ISBLANK(G58),"-",VLOOKUP(G58,$AH$8:$CO$31,15))</f>
        <v>-</v>
      </c>
      <c r="H59" s="97" t="str">
        <f>IF(ISBLANK(H58),"-",VLOOKUP(H58,$AH$8:$CO$31,20))</f>
        <v>-</v>
      </c>
      <c r="I59" s="97" t="str">
        <f>IF(ISBLANK(I58),"-",VLOOKUP(I58,$AH$8:$CO$31,25))</f>
        <v>-</v>
      </c>
      <c r="J59" s="97" t="str">
        <f>IF(ISBLANK(J58),"-",VLOOKUP(J58,$AH$8:$CO$31,30))</f>
        <v>-</v>
      </c>
      <c r="K59" s="97" t="str">
        <f>IF(ISBLANK(K58),"-",VLOOKUP(K58,$AH$8:$CO$31,35))</f>
        <v>-</v>
      </c>
      <c r="L59" s="97" t="str">
        <f>IF(ISBLANK(L58),"-",VLOOKUP(L58,$AH$8:$CO$31,40))</f>
        <v>-</v>
      </c>
      <c r="M59" s="97" t="str">
        <f>IF(ISBLANK(M58),"-",VLOOKUP(M58,$AH$8:$CO$31,45))</f>
        <v>-</v>
      </c>
      <c r="N59" s="97" t="str">
        <f>IF(ISBLANK(N58),"-",VLOOKUP(N58,$AH$8:$CO$31,50))</f>
        <v>-</v>
      </c>
      <c r="O59" s="22"/>
      <c r="P59" s="65"/>
      <c r="Q59" s="22">
        <f>SUM(E59:P59)</f>
        <v>0</v>
      </c>
      <c r="R59" s="9"/>
      <c r="S59" s="5"/>
      <c r="T59" s="38"/>
      <c r="U59" s="5"/>
      <c r="V59" s="5"/>
      <c r="W59" s="23">
        <f>SUM(S59:V59)</f>
        <v>0</v>
      </c>
      <c r="X59" s="23">
        <f>Q59+R59+S59+W59</f>
        <v>0</v>
      </c>
      <c r="Y59" s="25">
        <f>RANK($X59,$X$15:$X$65,0)</f>
        <v>1</v>
      </c>
      <c r="Z59" s="21" t="str">
        <f>IF($X59&gt;$AC$26,"BLUE",(IF($X59&gt;$AD$26,"RED",(IF($X59&gt;0,"WHITE","")))))</f>
        <v/>
      </c>
      <c r="AA59" s="88">
        <f>A58</f>
        <v>0</v>
      </c>
      <c r="AB59" s="2"/>
      <c r="AC59" s="2"/>
      <c r="AD59" s="2"/>
      <c r="AE59" s="2"/>
      <c r="AF59" s="7"/>
      <c r="AG59" s="2"/>
      <c r="AH59" s="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2"/>
      <c r="AT59" s="2"/>
      <c r="AU59" s="2">
        <v>4123</v>
      </c>
      <c r="AV59" s="10" t="e">
        <f t="shared" ca="1" si="16"/>
        <v>#N/A</v>
      </c>
      <c r="AW59" s="11"/>
      <c r="AX59" s="2"/>
      <c r="AY59" s="2"/>
      <c r="AZ59" s="2">
        <v>4123</v>
      </c>
      <c r="BA59" s="10" t="e">
        <f t="shared" ca="1" si="17"/>
        <v>#N/A</v>
      </c>
      <c r="BB59" s="11"/>
      <c r="BC59" s="2"/>
      <c r="BD59" s="2"/>
      <c r="BE59" s="2">
        <v>4123</v>
      </c>
      <c r="BF59" s="10" t="e">
        <f t="shared" ca="1" si="18"/>
        <v>#N/A</v>
      </c>
      <c r="BG59" s="11"/>
      <c r="BH59" s="2"/>
      <c r="BI59" s="2"/>
      <c r="BJ59" s="2">
        <v>4123</v>
      </c>
      <c r="BK59" s="10" t="e">
        <f t="shared" ca="1" si="19"/>
        <v>#N/A</v>
      </c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</row>
    <row r="60" spans="1:93" ht="14.25">
      <c r="A60" s="5"/>
      <c r="B60" s="5"/>
      <c r="C60" s="5"/>
      <c r="D60" s="3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62"/>
      <c r="P60" s="72"/>
      <c r="Q60" s="41" t="str">
        <f>IF(Q61&gt;0,"-",".")</f>
        <v>.</v>
      </c>
      <c r="R60" s="8"/>
      <c r="S60" s="8"/>
      <c r="T60" s="8"/>
      <c r="U60" s="24"/>
      <c r="V60" s="37"/>
      <c r="W60" s="7"/>
      <c r="X60" s="7"/>
      <c r="Y60" s="25"/>
      <c r="Z60" s="17"/>
      <c r="AA60" s="89"/>
      <c r="AB60" s="2"/>
      <c r="AC60" s="2"/>
      <c r="AD60" s="2"/>
      <c r="AE60" s="2"/>
      <c r="AF60" s="7"/>
      <c r="AG60" s="2"/>
      <c r="AH60" s="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2"/>
      <c r="AT60" s="2"/>
      <c r="AU60" s="2">
        <v>4132</v>
      </c>
      <c r="AV60" s="10" t="e">
        <f t="shared" ca="1" si="16"/>
        <v>#N/A</v>
      </c>
      <c r="AW60" s="11"/>
      <c r="AX60" s="2"/>
      <c r="AY60" s="2"/>
      <c r="AZ60" s="2">
        <v>4132</v>
      </c>
      <c r="BA60" s="10" t="e">
        <f t="shared" ca="1" si="17"/>
        <v>#N/A</v>
      </c>
      <c r="BB60" s="11"/>
      <c r="BC60" s="2"/>
      <c r="BD60" s="2"/>
      <c r="BE60" s="2">
        <v>4132</v>
      </c>
      <c r="BF60" s="10" t="e">
        <f t="shared" ca="1" si="18"/>
        <v>#N/A</v>
      </c>
      <c r="BG60" s="11"/>
      <c r="BH60" s="2"/>
      <c r="BI60" s="2"/>
      <c r="BJ60" s="2">
        <v>4132</v>
      </c>
      <c r="BK60" s="10" t="e">
        <f t="shared" ca="1" si="19"/>
        <v>#N/A</v>
      </c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</row>
    <row r="61" spans="1:93" ht="14.25">
      <c r="A61" s="78"/>
      <c r="B61" s="78"/>
      <c r="C61" s="78"/>
      <c r="D61" s="79"/>
      <c r="E61" s="97" t="str">
        <f>IF(ISBLANK(E60),"-",VLOOKUP(E60,$AH$8:$CO$31,5))</f>
        <v>-</v>
      </c>
      <c r="F61" s="97" t="str">
        <f>IF(ISBLANK(F60),"-",VLOOKUP(F60,$AH$8:$CO$31,10))</f>
        <v>-</v>
      </c>
      <c r="G61" s="97" t="str">
        <f>IF(ISBLANK(G60),"-",VLOOKUP(G60,$AH$8:$CO$31,15))</f>
        <v>-</v>
      </c>
      <c r="H61" s="97" t="str">
        <f>IF(ISBLANK(H60),"-",VLOOKUP(H60,$AH$8:$CO$31,20))</f>
        <v>-</v>
      </c>
      <c r="I61" s="97" t="str">
        <f>IF(ISBLANK(I60),"-",VLOOKUP(I60,$AH$8:$CO$31,25))</f>
        <v>-</v>
      </c>
      <c r="J61" s="97" t="str">
        <f>IF(ISBLANK(J60),"-",VLOOKUP(J60,$AH$8:$CO$31,30))</f>
        <v>-</v>
      </c>
      <c r="K61" s="97" t="str">
        <f>IF(ISBLANK(K60),"-",VLOOKUP(K60,$AH$8:$CO$31,35))</f>
        <v>-</v>
      </c>
      <c r="L61" s="97" t="str">
        <f>IF(ISBLANK(L60),"-",VLOOKUP(L60,$AH$8:$CO$31,40))</f>
        <v>-</v>
      </c>
      <c r="M61" s="97" t="str">
        <f>IF(ISBLANK(M60),"-",VLOOKUP(M60,$AH$8:$CO$31,45))</f>
        <v>-</v>
      </c>
      <c r="N61" s="97" t="str">
        <f>IF(ISBLANK(N60),"-",VLOOKUP(N60,$AH$8:$CO$31,50))</f>
        <v>-</v>
      </c>
      <c r="O61" s="22"/>
      <c r="P61" s="65"/>
      <c r="Q61" s="22">
        <f>SUM(E61:P61)</f>
        <v>0</v>
      </c>
      <c r="R61" s="9"/>
      <c r="S61" s="5"/>
      <c r="T61" s="38"/>
      <c r="U61" s="5"/>
      <c r="V61" s="5"/>
      <c r="W61" s="23">
        <f>SUM(S61:V61)</f>
        <v>0</v>
      </c>
      <c r="X61" s="23">
        <f>Q61+R61+S61+W61</f>
        <v>0</v>
      </c>
      <c r="Y61" s="25">
        <f>RANK($X61,$X$15:$X$65,0)</f>
        <v>1</v>
      </c>
      <c r="Z61" s="21" t="str">
        <f>IF($X61&gt;$AC$26,"BLUE",(IF($X61&gt;$AD$26,"RED",(IF($X61&gt;0,"WHITE","")))))</f>
        <v/>
      </c>
      <c r="AA61" s="88">
        <f>A60</f>
        <v>0</v>
      </c>
      <c r="AB61" s="2"/>
      <c r="AC61" s="2"/>
      <c r="AD61" s="2"/>
      <c r="AE61" s="2"/>
      <c r="AF61" s="2"/>
      <c r="AG61" s="2"/>
      <c r="AH61" s="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2"/>
      <c r="AT61" s="2"/>
      <c r="AU61" s="2">
        <v>4213</v>
      </c>
      <c r="AV61" s="10" t="e">
        <f t="shared" ca="1" si="16"/>
        <v>#N/A</v>
      </c>
      <c r="AW61" s="11"/>
      <c r="AX61" s="2"/>
      <c r="AY61" s="2"/>
      <c r="AZ61" s="2">
        <v>4213</v>
      </c>
      <c r="BA61" s="10" t="e">
        <f t="shared" ca="1" si="17"/>
        <v>#N/A</v>
      </c>
      <c r="BB61" s="11"/>
      <c r="BC61" s="2"/>
      <c r="BD61" s="2"/>
      <c r="BE61" s="2">
        <v>4213</v>
      </c>
      <c r="BF61" s="10" t="e">
        <f t="shared" ca="1" si="18"/>
        <v>#N/A</v>
      </c>
      <c r="BG61" s="11"/>
      <c r="BH61" s="2"/>
      <c r="BI61" s="2"/>
      <c r="BJ61" s="2">
        <v>4213</v>
      </c>
      <c r="BK61" s="10" t="e">
        <f t="shared" ca="1" si="19"/>
        <v>#N/A</v>
      </c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1:93" ht="14.25">
      <c r="A62" s="5"/>
      <c r="B62" s="5"/>
      <c r="C62" s="5"/>
      <c r="D62" s="3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62"/>
      <c r="P62" s="72"/>
      <c r="Q62" s="41" t="str">
        <f>IF(Q63&gt;0,"-",".")</f>
        <v>.</v>
      </c>
      <c r="R62" s="8"/>
      <c r="S62" s="8"/>
      <c r="T62" s="8"/>
      <c r="U62" s="24"/>
      <c r="V62" s="37"/>
      <c r="W62" s="7"/>
      <c r="X62" s="7"/>
      <c r="Y62" s="25"/>
      <c r="Z62" s="17"/>
      <c r="AA62" s="89"/>
      <c r="AB62" s="2"/>
      <c r="AC62" s="2"/>
      <c r="AD62" s="2"/>
      <c r="AE62" s="2"/>
      <c r="AF62" s="2"/>
      <c r="AG62" s="2"/>
      <c r="AH62" s="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2"/>
      <c r="AT62" s="2"/>
      <c r="AU62" s="2">
        <v>4231</v>
      </c>
      <c r="AV62" s="10" t="e">
        <f t="shared" ca="1" si="16"/>
        <v>#N/A</v>
      </c>
      <c r="AW62" s="11"/>
      <c r="AX62" s="2"/>
      <c r="AY62" s="2"/>
      <c r="AZ62" s="2">
        <v>4231</v>
      </c>
      <c r="BA62" s="10" t="e">
        <f t="shared" ca="1" si="17"/>
        <v>#N/A</v>
      </c>
      <c r="BB62" s="11"/>
      <c r="BC62" s="2"/>
      <c r="BD62" s="2"/>
      <c r="BE62" s="2">
        <v>4231</v>
      </c>
      <c r="BF62" s="10" t="e">
        <f t="shared" ca="1" si="18"/>
        <v>#N/A</v>
      </c>
      <c r="BG62" s="11"/>
      <c r="BH62" s="2"/>
      <c r="BI62" s="2"/>
      <c r="BJ62" s="2">
        <v>4231</v>
      </c>
      <c r="BK62" s="10" t="e">
        <f t="shared" ca="1" si="19"/>
        <v>#N/A</v>
      </c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1:93" ht="14.25">
      <c r="A63" s="78"/>
      <c r="B63" s="78"/>
      <c r="C63" s="78"/>
      <c r="D63" s="79"/>
      <c r="E63" s="97" t="str">
        <f>IF(ISBLANK(E62),"-",VLOOKUP(E62,$AH$8:$CO$31,5))</f>
        <v>-</v>
      </c>
      <c r="F63" s="97" t="str">
        <f>IF(ISBLANK(F62),"-",VLOOKUP(F62,$AH$8:$CO$31,10))</f>
        <v>-</v>
      </c>
      <c r="G63" s="97" t="str">
        <f>IF(ISBLANK(G62),"-",VLOOKUP(G62,$AH$8:$CO$31,15))</f>
        <v>-</v>
      </c>
      <c r="H63" s="97" t="str">
        <f>IF(ISBLANK(H62),"-",VLOOKUP(H62,$AH$8:$CO$31,20))</f>
        <v>-</v>
      </c>
      <c r="I63" s="97" t="str">
        <f>IF(ISBLANK(I62),"-",VLOOKUP(I62,$AH$8:$CO$31,25))</f>
        <v>-</v>
      </c>
      <c r="J63" s="97" t="str">
        <f>IF(ISBLANK(J62),"-",VLOOKUP(J62,$AH$8:$CO$31,30))</f>
        <v>-</v>
      </c>
      <c r="K63" s="97" t="str">
        <f>IF(ISBLANK(K62),"-",VLOOKUP(K62,$AH$8:$CO$31,35))</f>
        <v>-</v>
      </c>
      <c r="L63" s="97" t="str">
        <f>IF(ISBLANK(L62),"-",VLOOKUP(L62,$AH$8:$CO$31,40))</f>
        <v>-</v>
      </c>
      <c r="M63" s="97" t="str">
        <f>IF(ISBLANK(M62),"-",VLOOKUP(M62,$AH$8:$CO$31,45))</f>
        <v>-</v>
      </c>
      <c r="N63" s="97" t="str">
        <f>IF(ISBLANK(N62),"-",VLOOKUP(N62,$AH$8:$CO$31,50))</f>
        <v>-</v>
      </c>
      <c r="O63" s="22"/>
      <c r="P63" s="65"/>
      <c r="Q63" s="22">
        <f>SUM(E63:P63)</f>
        <v>0</v>
      </c>
      <c r="R63" s="9"/>
      <c r="S63" s="5"/>
      <c r="T63" s="5"/>
      <c r="U63" s="5"/>
      <c r="V63" s="5"/>
      <c r="W63" s="23">
        <f>SUM(S63:V63)</f>
        <v>0</v>
      </c>
      <c r="X63" s="23">
        <f>Q63+R63+S63+W63</f>
        <v>0</v>
      </c>
      <c r="Y63" s="25">
        <f>RANK($X63,$X$15:$X$65,0)</f>
        <v>1</v>
      </c>
      <c r="Z63" s="21" t="str">
        <f>IF($X63&gt;$AC$26,"BLUE",(IF($X63&gt;$AD$26,"RED",(IF($X63&gt;0,"WHITE","")))))</f>
        <v/>
      </c>
      <c r="AA63" s="88">
        <f>A62</f>
        <v>0</v>
      </c>
      <c r="AB63" s="2"/>
      <c r="AC63" s="2"/>
      <c r="AD63" s="2"/>
      <c r="AE63" s="2"/>
      <c r="AF63" s="2"/>
      <c r="AG63" s="2"/>
      <c r="AH63" s="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2"/>
      <c r="AT63" s="2"/>
      <c r="AU63" s="2">
        <v>4312</v>
      </c>
      <c r="AV63" s="10" t="e">
        <f t="shared" ca="1" si="16"/>
        <v>#N/A</v>
      </c>
      <c r="AW63" s="11"/>
      <c r="AX63" s="2"/>
      <c r="AY63" s="2"/>
      <c r="AZ63" s="2">
        <v>4312</v>
      </c>
      <c r="BA63" s="10" t="e">
        <f t="shared" ca="1" si="17"/>
        <v>#N/A</v>
      </c>
      <c r="BB63" s="11"/>
      <c r="BC63" s="2"/>
      <c r="BD63" s="2"/>
      <c r="BE63" s="2">
        <v>4312</v>
      </c>
      <c r="BF63" s="10" t="e">
        <f t="shared" ca="1" si="18"/>
        <v>#N/A</v>
      </c>
      <c r="BG63" s="11"/>
      <c r="BH63" s="2"/>
      <c r="BI63" s="2"/>
      <c r="BJ63" s="2">
        <v>4312</v>
      </c>
      <c r="BK63" s="10" t="e">
        <f t="shared" ca="1" si="19"/>
        <v>#N/A</v>
      </c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1:93" ht="14.25">
      <c r="A64" s="5"/>
      <c r="B64" s="5"/>
      <c r="C64" s="5"/>
      <c r="D64" s="3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62"/>
      <c r="P64" s="72"/>
      <c r="Q64" s="41" t="str">
        <f>IF(Q65&gt;0,"-",".")</f>
        <v>.</v>
      </c>
      <c r="R64" s="8"/>
      <c r="S64" s="8"/>
      <c r="T64" s="8"/>
      <c r="U64" s="24"/>
      <c r="V64" s="37"/>
      <c r="W64" s="7"/>
      <c r="X64" s="7"/>
      <c r="Y64" s="25"/>
      <c r="Z64" s="17"/>
      <c r="AA64" s="89"/>
      <c r="AB64" s="2"/>
      <c r="AC64" s="2"/>
      <c r="AD64" s="2"/>
      <c r="AE64" s="2"/>
      <c r="AF64" s="2"/>
      <c r="AG64" s="2"/>
      <c r="AH64" s="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"/>
      <c r="AT64" s="2"/>
      <c r="AU64" s="2">
        <v>4321</v>
      </c>
      <c r="AV64" s="10" t="e">
        <f t="shared" ca="1" si="16"/>
        <v>#N/A</v>
      </c>
      <c r="AW64" s="11"/>
      <c r="AX64" s="2"/>
      <c r="AY64" s="2"/>
      <c r="AZ64" s="2">
        <v>4321</v>
      </c>
      <c r="BA64" s="10" t="e">
        <f t="shared" ca="1" si="17"/>
        <v>#N/A</v>
      </c>
      <c r="BB64" s="11"/>
      <c r="BC64" s="2"/>
      <c r="BD64" s="2"/>
      <c r="BE64" s="2">
        <v>4321</v>
      </c>
      <c r="BF64" s="10" t="e">
        <f t="shared" ca="1" si="18"/>
        <v>#N/A</v>
      </c>
      <c r="BG64" s="11"/>
      <c r="BH64" s="2"/>
      <c r="BI64" s="2"/>
      <c r="BJ64" s="2">
        <v>4321</v>
      </c>
      <c r="BK64" s="10" t="e">
        <f t="shared" ca="1" si="19"/>
        <v>#N/A</v>
      </c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1:93" ht="14.25">
      <c r="A65" s="78"/>
      <c r="B65" s="78"/>
      <c r="C65" s="78"/>
      <c r="D65" s="79"/>
      <c r="E65" s="97" t="str">
        <f>IF(ISBLANK(E64),"-",VLOOKUP(E64,$AH$8:$CO$31,5))</f>
        <v>-</v>
      </c>
      <c r="F65" s="97" t="str">
        <f>IF(ISBLANK(F64),"-",VLOOKUP(F64,$AH$8:$CO$31,10))</f>
        <v>-</v>
      </c>
      <c r="G65" s="97" t="str">
        <f>IF(ISBLANK(G64),"-",VLOOKUP(G64,$AH$8:$CO$31,15))</f>
        <v>-</v>
      </c>
      <c r="H65" s="97" t="str">
        <f>IF(ISBLANK(H64),"-",VLOOKUP(H64,$AH$8:$CO$31,20))</f>
        <v>-</v>
      </c>
      <c r="I65" s="97" t="str">
        <f>IF(ISBLANK(I64),"-",VLOOKUP(I64,$AH$8:$CO$31,25))</f>
        <v>-</v>
      </c>
      <c r="J65" s="97" t="str">
        <f>IF(ISBLANK(J64),"-",VLOOKUP(J64,$AH$8:$CO$31,30))</f>
        <v>-</v>
      </c>
      <c r="K65" s="97" t="str">
        <f>IF(ISBLANK(K64),"-",VLOOKUP(K64,$AH$8:$CO$31,35))</f>
        <v>-</v>
      </c>
      <c r="L65" s="97" t="str">
        <f>IF(ISBLANK(L64),"-",VLOOKUP(L64,$AH$8:$CO$31,40))</f>
        <v>-</v>
      </c>
      <c r="M65" s="97" t="str">
        <f>IF(ISBLANK(M64),"-",VLOOKUP(M64,$AH$8:$CO$31,45))</f>
        <v>-</v>
      </c>
      <c r="N65" s="97" t="str">
        <f>IF(ISBLANK(N64),"-",VLOOKUP(N64,$AH$8:$CO$31,50))</f>
        <v>-</v>
      </c>
      <c r="O65" s="22"/>
      <c r="P65" s="65"/>
      <c r="Q65" s="22">
        <f>SUM(E65:P65)</f>
        <v>0</v>
      </c>
      <c r="R65" s="9"/>
      <c r="S65" s="5"/>
      <c r="T65" s="5"/>
      <c r="U65" s="5"/>
      <c r="V65" s="5"/>
      <c r="W65" s="23">
        <f>SUM(S65:V65)</f>
        <v>0</v>
      </c>
      <c r="X65" s="23">
        <f>Q65+R65+S65+W65</f>
        <v>0</v>
      </c>
      <c r="Y65" s="25">
        <f>RANK($X65,$X$15:$X$65,0)</f>
        <v>1</v>
      </c>
      <c r="Z65" s="21" t="str">
        <f>IF($X65&gt;$AC$26,"BLUE",(IF($X65&gt;$AD$26,"RED",(IF($X65&gt;0,"WHITE","")))))</f>
        <v/>
      </c>
      <c r="AA65" s="88">
        <f>A64</f>
        <v>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1:93">
      <c r="A66" s="5"/>
      <c r="B66" s="5"/>
      <c r="C66" s="56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29"/>
      <c r="P66" s="64"/>
      <c r="Q66" s="7"/>
      <c r="R66" s="19"/>
      <c r="S66" s="19"/>
      <c r="T66" s="19"/>
      <c r="U66" s="19"/>
      <c r="V66" s="19"/>
      <c r="W66" s="19"/>
      <c r="X66" s="19"/>
      <c r="Y66" s="32"/>
      <c r="Z66" s="19"/>
      <c r="AA66" s="3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1:93" ht="13.5" thickBot="1">
      <c r="A67" s="98" t="s">
        <v>31</v>
      </c>
      <c r="B67" s="5"/>
      <c r="C67" s="83"/>
      <c r="D67" s="83"/>
      <c r="E67" s="80" t="e">
        <f t="shared" ref="E67:N67" si="20">(SUMIF(E14:E65,"&lt;100"))/(COUNTIF(E14:E65,"&lt;100"))</f>
        <v>#DIV/0!</v>
      </c>
      <c r="F67" s="80" t="e">
        <f t="shared" si="20"/>
        <v>#DIV/0!</v>
      </c>
      <c r="G67" s="80" t="e">
        <f t="shared" si="20"/>
        <v>#DIV/0!</v>
      </c>
      <c r="H67" s="80" t="e">
        <f t="shared" si="20"/>
        <v>#DIV/0!</v>
      </c>
      <c r="I67" s="80" t="e">
        <f t="shared" si="20"/>
        <v>#DIV/0!</v>
      </c>
      <c r="J67" s="80" t="e">
        <f t="shared" si="20"/>
        <v>#DIV/0!</v>
      </c>
      <c r="K67" s="80" t="e">
        <f t="shared" si="20"/>
        <v>#DIV/0!</v>
      </c>
      <c r="L67" s="80" t="e">
        <f t="shared" si="20"/>
        <v>#DIV/0!</v>
      </c>
      <c r="M67" s="80" t="e">
        <f t="shared" si="20"/>
        <v>#DIV/0!</v>
      </c>
      <c r="N67" s="80" t="e">
        <f t="shared" si="20"/>
        <v>#DIV/0!</v>
      </c>
      <c r="O67" s="23"/>
      <c r="P67" s="73"/>
      <c r="Q67" s="84" t="e">
        <f>(SUMIF(Q14:Q65,"&gt;0"))/(COUNTIF(Q14:Q65,"&gt;0"))</f>
        <v>#DIV/0!</v>
      </c>
      <c r="R67" s="84" t="e">
        <f>SUMIF(R14:R65,"&lt;100")/COUNTIF(R14:R65,"&lt;100")</f>
        <v>#DIV/0!</v>
      </c>
      <c r="S67" s="84" t="e">
        <f>SUMIF(S14:S65,"&lt;100")/COUNTIF(S14:S65,"&lt;100")</f>
        <v>#DIV/0!</v>
      </c>
      <c r="T67" s="84" t="e">
        <f>SUMIF(T14:T65,"&lt;100")/COUNTIF(T14:T65,"&lt;100")</f>
        <v>#DIV/0!</v>
      </c>
      <c r="U67" s="84" t="e">
        <f>SUMIF(U14:U65,"&lt;100")/COUNTIF(U14:U65,"&lt;100")</f>
        <v>#DIV/0!</v>
      </c>
      <c r="V67" s="84" t="e">
        <f>SUMIF(V14:V65,"&lt;100")/COUNTIF(V14:V65,"&lt;100")</f>
        <v>#DIV/0!</v>
      </c>
      <c r="W67" s="4"/>
      <c r="X67" s="4"/>
      <c r="Y67" s="33"/>
      <c r="Z67" s="16"/>
      <c r="AA67" s="34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1:93">
      <c r="A68" s="2"/>
      <c r="B68" s="2"/>
      <c r="C68" s="2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6"/>
      <c r="P68" s="6"/>
      <c r="Q68" s="11"/>
      <c r="R68" s="11"/>
      <c r="S68" s="11"/>
      <c r="T68" s="11"/>
      <c r="U68" s="11"/>
      <c r="V68" s="11"/>
      <c r="W68" s="11"/>
      <c r="X68" s="11"/>
      <c r="Y68" s="18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1:93">
      <c r="A69" s="2"/>
      <c r="B69" s="2"/>
      <c r="C69" s="2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"/>
      <c r="P69" s="6"/>
      <c r="Q69" s="11"/>
      <c r="R69" s="11"/>
      <c r="S69" s="11"/>
      <c r="T69" s="11"/>
      <c r="U69" s="11"/>
      <c r="V69" s="11"/>
      <c r="W69" s="11"/>
      <c r="X69" s="11"/>
      <c r="Y69" s="18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1:9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6"/>
      <c r="P70" s="6"/>
      <c r="Q70" s="11"/>
      <c r="R70" s="11"/>
      <c r="S70" s="11"/>
      <c r="T70" s="11"/>
      <c r="U70" s="11"/>
      <c r="V70" s="11"/>
      <c r="W70" s="11"/>
      <c r="X70" s="11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1:93">
      <c r="A71" s="2"/>
      <c r="B71" s="11"/>
      <c r="C71" s="11"/>
      <c r="D71" s="11"/>
      <c r="E71" s="11"/>
      <c r="F71" s="11"/>
      <c r="G71" s="2"/>
      <c r="H71" s="2"/>
      <c r="I71" s="2"/>
      <c r="J71" s="2"/>
      <c r="K71" s="2"/>
      <c r="L71" s="2"/>
      <c r="M71" s="2"/>
      <c r="N71" s="2"/>
      <c r="O71" s="6"/>
      <c r="P71" s="6"/>
      <c r="Q71" s="11"/>
      <c r="R71" s="11"/>
      <c r="S71" s="11"/>
      <c r="T71" s="11"/>
      <c r="U71" s="11"/>
      <c r="V71" s="11"/>
      <c r="W71" s="11"/>
      <c r="X71" s="11"/>
      <c r="Y71" s="18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1:93">
      <c r="A72" s="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9"/>
      <c r="P72" s="19"/>
      <c r="Q72" s="11"/>
      <c r="R72" s="11"/>
      <c r="S72" s="11"/>
      <c r="T72" s="11"/>
      <c r="U72" s="11"/>
      <c r="V72" s="11"/>
      <c r="W72" s="11"/>
      <c r="X72" s="11"/>
      <c r="Y72" s="18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  <row r="73" spans="1:93">
      <c r="A73" s="2"/>
      <c r="B73" s="2"/>
      <c r="C73" s="2"/>
      <c r="D73" s="2"/>
      <c r="E73" s="2"/>
      <c r="F73" s="2"/>
      <c r="G73" s="11"/>
      <c r="H73" s="11"/>
      <c r="I73" s="11"/>
      <c r="J73" s="11"/>
      <c r="K73" s="11"/>
      <c r="L73" s="11"/>
      <c r="M73" s="11"/>
      <c r="N73" s="11"/>
      <c r="O73" s="19"/>
      <c r="P73" s="19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</row>
    <row r="74" spans="1:93">
      <c r="A74" s="2"/>
      <c r="B74" s="2"/>
      <c r="C74" s="2"/>
      <c r="D74" s="2"/>
      <c r="E74" s="2"/>
      <c r="F74" s="11"/>
      <c r="G74" s="11"/>
      <c r="H74" s="11"/>
      <c r="I74" s="11"/>
      <c r="J74" s="11"/>
      <c r="K74" s="11"/>
      <c r="L74" s="11"/>
      <c r="M74" s="11"/>
      <c r="N74" s="11"/>
      <c r="O74" s="19"/>
      <c r="P74" s="19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</row>
    <row r="75" spans="1:93">
      <c r="A75" s="2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9"/>
      <c r="P75" s="19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</row>
    <row r="76" spans="1:93">
      <c r="A76" s="2"/>
      <c r="B76" s="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9"/>
      <c r="P76" s="19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</row>
    <row r="77" spans="1:93">
      <c r="A77" s="14"/>
      <c r="B77" s="2"/>
      <c r="C77" s="2"/>
      <c r="D77" s="2"/>
      <c r="E77" s="11"/>
      <c r="F77" s="11"/>
      <c r="AC77" s="11"/>
      <c r="AD77" s="11"/>
      <c r="AE77" s="11"/>
      <c r="AF77" s="11"/>
      <c r="AG77" s="11"/>
      <c r="AH77" s="11"/>
    </row>
    <row r="78" spans="1:93">
      <c r="A78" s="43"/>
      <c r="B78" s="11"/>
      <c r="C78" s="2"/>
      <c r="D78" s="2"/>
      <c r="E78" s="2"/>
      <c r="F78" s="2"/>
      <c r="AC78" s="11"/>
      <c r="AD78" s="11"/>
      <c r="AE78" s="11"/>
      <c r="AF78" s="11"/>
      <c r="AG78" s="11"/>
      <c r="AH78" s="11"/>
    </row>
    <row r="79" spans="1:93">
      <c r="A79" s="14"/>
      <c r="B79" s="13"/>
      <c r="C79" s="2"/>
      <c r="D79" s="2"/>
      <c r="E79" s="2"/>
      <c r="F79" s="2"/>
      <c r="AC79" s="11"/>
      <c r="AD79" s="11"/>
      <c r="AE79" s="11"/>
      <c r="AF79" s="11"/>
      <c r="AG79" s="11"/>
      <c r="AH79" s="11"/>
    </row>
    <row r="80" spans="1:93">
      <c r="A80" s="2"/>
      <c r="B80" s="14"/>
      <c r="C80" s="2"/>
      <c r="D80" s="2"/>
      <c r="E80" s="2"/>
      <c r="F80" s="2"/>
    </row>
    <row r="81" spans="1:8">
      <c r="A81" s="2"/>
      <c r="B81" s="2"/>
      <c r="C81" s="2"/>
      <c r="D81" s="2"/>
      <c r="E81" s="2"/>
      <c r="F81" s="2"/>
    </row>
    <row r="82" spans="1:8">
      <c r="A82" s="2"/>
      <c r="B82" s="2"/>
      <c r="C82" s="2"/>
      <c r="D82" s="2"/>
      <c r="E82" s="2"/>
      <c r="F82" s="2"/>
    </row>
    <row r="83" spans="1:8">
      <c r="A83" s="2"/>
      <c r="B83" s="2"/>
      <c r="C83" s="11"/>
      <c r="D83" s="2"/>
      <c r="E83" s="2"/>
      <c r="F83" s="11"/>
    </row>
    <row r="84" spans="1:8">
      <c r="A84" s="2"/>
      <c r="B84" s="2"/>
      <c r="C84" s="11"/>
      <c r="D84" s="2"/>
      <c r="E84" s="2"/>
      <c r="F84" s="11"/>
    </row>
    <row r="85" spans="1:8">
      <c r="A85" s="2"/>
      <c r="B85" s="2"/>
      <c r="C85" s="11"/>
      <c r="D85" s="2"/>
      <c r="E85" s="2"/>
      <c r="F85" s="11"/>
    </row>
    <row r="86" spans="1:8">
      <c r="A86" s="2"/>
      <c r="B86" s="2"/>
      <c r="C86" s="11"/>
      <c r="D86" s="2"/>
      <c r="E86" s="2"/>
      <c r="F86" s="11"/>
    </row>
    <row r="87" spans="1:8">
      <c r="A87" s="2"/>
      <c r="B87" s="2"/>
      <c r="C87" s="11"/>
      <c r="D87" s="2"/>
      <c r="E87" s="2"/>
      <c r="F87" s="11"/>
    </row>
    <row r="88" spans="1:8">
      <c r="A88" s="6"/>
      <c r="B88" s="6"/>
      <c r="C88" s="19"/>
      <c r="D88" s="6"/>
      <c r="E88" s="6"/>
      <c r="F88" s="19"/>
      <c r="G88" s="27"/>
      <c r="H88" s="27"/>
    </row>
    <row r="89" spans="1:8">
      <c r="A89" s="6"/>
      <c r="B89" s="6"/>
      <c r="C89" s="19"/>
      <c r="D89" s="6"/>
      <c r="E89" s="6"/>
      <c r="F89" s="19"/>
      <c r="G89" s="27"/>
      <c r="H89" s="27"/>
    </row>
    <row r="90" spans="1:8">
      <c r="A90" s="6"/>
      <c r="B90" s="6"/>
      <c r="C90" s="19"/>
      <c r="D90" s="6"/>
      <c r="E90" s="6"/>
      <c r="F90" s="19"/>
      <c r="G90" s="27"/>
      <c r="H90" s="27"/>
    </row>
    <row r="91" spans="1:8">
      <c r="A91" s="19"/>
      <c r="B91" s="6"/>
      <c r="C91" s="19"/>
      <c r="D91" s="6"/>
      <c r="E91" s="6"/>
      <c r="F91" s="19"/>
      <c r="G91" s="27"/>
      <c r="H91" s="27"/>
    </row>
    <row r="92" spans="1:8">
      <c r="A92" s="85"/>
      <c r="B92" s="6"/>
      <c r="C92" s="19"/>
      <c r="D92" s="6"/>
      <c r="E92" s="6"/>
      <c r="F92" s="19"/>
      <c r="G92" s="27"/>
      <c r="H92" s="27"/>
    </row>
    <row r="93" spans="1:8">
      <c r="A93" s="85"/>
      <c r="B93" s="85"/>
      <c r="C93" s="85"/>
      <c r="D93" s="85"/>
      <c r="E93" s="6"/>
      <c r="F93" s="19"/>
      <c r="G93" s="27"/>
      <c r="H93" s="27"/>
    </row>
    <row r="94" spans="1:8">
      <c r="A94" s="6"/>
      <c r="B94" s="85"/>
      <c r="C94" s="19"/>
      <c r="D94" s="19"/>
      <c r="E94" s="6"/>
      <c r="F94" s="6"/>
      <c r="G94" s="27"/>
      <c r="H94" s="27"/>
    </row>
    <row r="95" spans="1:8">
      <c r="A95" s="6"/>
      <c r="B95" s="85"/>
      <c r="C95" s="85"/>
      <c r="D95" s="6"/>
      <c r="E95" s="6"/>
      <c r="F95" s="6"/>
      <c r="G95" s="27"/>
      <c r="H95" s="27"/>
    </row>
    <row r="96" spans="1:8">
      <c r="A96" s="6"/>
      <c r="B96" s="85"/>
      <c r="C96" s="85"/>
      <c r="D96" s="6"/>
      <c r="E96" s="6"/>
      <c r="F96" s="6"/>
      <c r="G96" s="27"/>
      <c r="H96" s="27"/>
    </row>
    <row r="97" spans="1:8">
      <c r="A97" s="6"/>
      <c r="B97" s="6"/>
      <c r="C97" s="6"/>
      <c r="D97" s="6"/>
      <c r="E97" s="6"/>
      <c r="F97" s="6"/>
      <c r="G97" s="27"/>
      <c r="H97" s="27"/>
    </row>
    <row r="98" spans="1:8">
      <c r="A98" s="6"/>
      <c r="B98" s="6"/>
      <c r="C98" s="6"/>
      <c r="D98" s="6"/>
      <c r="E98" s="6"/>
      <c r="F98" s="6"/>
      <c r="G98" s="27"/>
      <c r="H98" s="27"/>
    </row>
    <row r="99" spans="1:8">
      <c r="A99" s="6"/>
      <c r="B99" s="6"/>
      <c r="C99" s="6"/>
      <c r="D99" s="6"/>
      <c r="E99" s="6"/>
      <c r="F99" s="27"/>
      <c r="G99" s="27"/>
      <c r="H99" s="27"/>
    </row>
    <row r="100" spans="1:8">
      <c r="A100" s="2"/>
      <c r="B100" s="2"/>
      <c r="C100" s="2"/>
      <c r="D100" s="2"/>
      <c r="E100" s="2"/>
    </row>
    <row r="101" spans="1:8">
      <c r="A101" s="2"/>
      <c r="B101" s="2"/>
      <c r="C101" s="2"/>
      <c r="D101" s="2"/>
      <c r="E101" s="2"/>
    </row>
    <row r="102" spans="1:8">
      <c r="A102" s="2"/>
      <c r="B102" s="2"/>
      <c r="C102" s="2"/>
      <c r="D102" s="2"/>
      <c r="E102" s="2"/>
    </row>
    <row r="103" spans="1:8">
      <c r="A103" s="2"/>
      <c r="B103" s="2"/>
      <c r="C103" s="2"/>
      <c r="D103" s="2"/>
    </row>
    <row r="104" spans="1:8">
      <c r="A104" s="2"/>
      <c r="B104" s="2">
        <v>361</v>
      </c>
      <c r="C104" s="2"/>
      <c r="D104" s="2"/>
      <c r="E104" s="2"/>
    </row>
    <row r="105" spans="1:8">
      <c r="A105" s="2"/>
      <c r="B105" s="2">
        <v>361</v>
      </c>
      <c r="C105" s="2"/>
      <c r="D105" s="2"/>
      <c r="E105" s="2"/>
    </row>
    <row r="106" spans="1:8">
      <c r="A106" s="2"/>
      <c r="B106" s="2">
        <v>350</v>
      </c>
      <c r="C106" s="2"/>
      <c r="D106" s="2"/>
      <c r="E106" s="2"/>
    </row>
    <row r="107" spans="1:8">
      <c r="A107" s="2"/>
      <c r="B107" s="2">
        <v>345</v>
      </c>
      <c r="C107" s="2"/>
      <c r="D107" s="2"/>
      <c r="E107" s="2"/>
    </row>
    <row r="108" spans="1:8">
      <c r="A108" s="2"/>
      <c r="B108" s="2">
        <v>343</v>
      </c>
      <c r="C108" s="2"/>
      <c r="D108" s="2"/>
      <c r="E108" s="2"/>
    </row>
    <row r="109" spans="1:8">
      <c r="A109" s="2"/>
      <c r="B109" s="2">
        <v>342</v>
      </c>
      <c r="C109" s="2"/>
      <c r="D109" s="2"/>
      <c r="E109" s="2"/>
    </row>
    <row r="110" spans="1:8">
      <c r="A110" s="2"/>
      <c r="B110" s="2">
        <v>335</v>
      </c>
      <c r="C110" s="2"/>
      <c r="D110" s="2"/>
      <c r="E110" s="2"/>
    </row>
    <row r="111" spans="1:8">
      <c r="A111" s="2"/>
      <c r="B111" s="2">
        <v>328</v>
      </c>
      <c r="C111" s="2"/>
      <c r="D111" s="2"/>
      <c r="E111" s="2"/>
      <c r="F111" s="2"/>
    </row>
    <row r="112" spans="1:8">
      <c r="A112" s="2"/>
      <c r="B112" s="2">
        <v>327</v>
      </c>
      <c r="C112" s="2"/>
      <c r="D112" s="2"/>
      <c r="E112" s="2"/>
      <c r="F112" s="2"/>
    </row>
    <row r="113" spans="1:6">
      <c r="A113" s="2"/>
      <c r="B113" s="2">
        <v>318</v>
      </c>
      <c r="C113" s="2"/>
      <c r="D113" s="2"/>
      <c r="E113" s="2"/>
      <c r="F113" s="2"/>
    </row>
    <row r="114" spans="1:6">
      <c r="A114" s="2"/>
      <c r="B114" s="2">
        <v>318</v>
      </c>
      <c r="C114" s="2"/>
      <c r="D114" s="2"/>
      <c r="E114" s="7"/>
      <c r="F114" s="2"/>
    </row>
    <row r="115" spans="1:6">
      <c r="A115" s="2"/>
      <c r="B115" s="2">
        <v>318</v>
      </c>
      <c r="C115" s="2"/>
      <c r="D115" s="2"/>
      <c r="E115" s="7"/>
      <c r="F115" s="2"/>
    </row>
    <row r="116" spans="1:6">
      <c r="A116" s="2"/>
      <c r="B116" s="2">
        <v>315</v>
      </c>
      <c r="C116" s="2"/>
      <c r="D116" s="2"/>
      <c r="E116" s="7"/>
      <c r="F116" s="2"/>
    </row>
    <row r="117" spans="1:6">
      <c r="A117" s="2"/>
      <c r="B117" s="2">
        <v>307</v>
      </c>
      <c r="C117" s="2"/>
      <c r="D117" s="2"/>
      <c r="E117" s="7"/>
      <c r="F117" s="2"/>
    </row>
    <row r="118" spans="1:6">
      <c r="A118" s="2"/>
      <c r="B118" s="2">
        <v>304</v>
      </c>
      <c r="C118" s="2"/>
      <c r="D118" s="2"/>
      <c r="E118" s="7"/>
      <c r="F118" s="2"/>
    </row>
    <row r="119" spans="1:6">
      <c r="A119" s="2"/>
      <c r="B119" s="2">
        <v>299</v>
      </c>
      <c r="C119" s="2"/>
      <c r="D119" s="2"/>
      <c r="E119" s="7"/>
      <c r="F119" s="2"/>
    </row>
    <row r="120" spans="1:6">
      <c r="A120" s="2"/>
      <c r="B120" s="2">
        <v>287</v>
      </c>
      <c r="C120" s="2"/>
      <c r="D120" s="2"/>
      <c r="E120" s="7"/>
      <c r="F120" s="2"/>
    </row>
    <row r="121" spans="1:6">
      <c r="A121" s="2"/>
      <c r="B121" s="2">
        <v>276</v>
      </c>
      <c r="C121" s="2"/>
      <c r="D121" s="2"/>
      <c r="E121" s="7"/>
      <c r="F121" s="2"/>
    </row>
    <row r="122" spans="1:6">
      <c r="A122" s="2"/>
      <c r="B122" s="2">
        <v>272</v>
      </c>
      <c r="C122" s="2"/>
      <c r="D122" s="2"/>
      <c r="E122" s="7"/>
      <c r="F122" s="2"/>
    </row>
    <row r="123" spans="1:6">
      <c r="A123" s="2"/>
      <c r="B123" s="2">
        <v>266</v>
      </c>
      <c r="C123" s="2"/>
      <c r="D123" s="2"/>
      <c r="E123" s="7"/>
      <c r="F123" s="2"/>
    </row>
    <row r="124" spans="1:6">
      <c r="A124" s="2"/>
      <c r="B124" s="2">
        <v>256</v>
      </c>
      <c r="C124" s="2"/>
      <c r="D124" s="2"/>
      <c r="E124" s="7"/>
      <c r="F124" s="2"/>
    </row>
    <row r="125" spans="1:6">
      <c r="A125" s="2"/>
      <c r="B125" s="2"/>
      <c r="C125" s="2"/>
      <c r="D125" s="2"/>
      <c r="E125" s="7"/>
      <c r="F125" s="2"/>
    </row>
    <row r="126" spans="1:6">
      <c r="A126" s="2"/>
      <c r="B126" s="2"/>
      <c r="C126" s="2"/>
      <c r="D126" s="2"/>
      <c r="E126" s="7"/>
      <c r="F126" s="2"/>
    </row>
    <row r="127" spans="1:6">
      <c r="A127" s="2"/>
      <c r="B127" s="2"/>
      <c r="C127" s="2"/>
      <c r="D127" s="2"/>
      <c r="E127" s="7"/>
      <c r="F127" s="2"/>
    </row>
    <row r="128" spans="1:6">
      <c r="A128" s="2"/>
      <c r="B128" s="2"/>
      <c r="C128" s="2"/>
      <c r="D128" s="2"/>
      <c r="E128" s="7"/>
      <c r="F128" s="2"/>
    </row>
    <row r="129" spans="1:6">
      <c r="A129" s="2"/>
      <c r="B129" s="2"/>
      <c r="C129" s="2"/>
      <c r="D129" s="2"/>
      <c r="E129" s="7"/>
      <c r="F129" s="2"/>
    </row>
    <row r="130" spans="1:6">
      <c r="A130" s="2"/>
      <c r="B130" s="2"/>
      <c r="C130" s="2"/>
      <c r="D130" s="2"/>
      <c r="E130" s="7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11"/>
      <c r="B136" s="11"/>
      <c r="C136" s="11"/>
      <c r="D136" s="11"/>
      <c r="E136" s="11"/>
      <c r="F136" s="11"/>
    </row>
  </sheetData>
  <sheetProtection password="CC3D" sheet="1" objects="1" scenarios="1" sort="0" autoFilter="0"/>
  <autoFilter ref="Q1:Q136"/>
  <mergeCells count="23">
    <mergeCell ref="S1:S6"/>
    <mergeCell ref="T1:T6"/>
    <mergeCell ref="U1:U6"/>
    <mergeCell ref="A2:F2"/>
    <mergeCell ref="A3:E3"/>
    <mergeCell ref="A4:C4"/>
    <mergeCell ref="C5:N5"/>
    <mergeCell ref="AC24:AD24"/>
    <mergeCell ref="A6:A11"/>
    <mergeCell ref="C6:D6"/>
    <mergeCell ref="Q6:Q13"/>
    <mergeCell ref="C7:D7"/>
    <mergeCell ref="W7:W13"/>
    <mergeCell ref="X7:X13"/>
    <mergeCell ref="V1:V13"/>
    <mergeCell ref="W1:AA6"/>
    <mergeCell ref="Y7:Y13"/>
    <mergeCell ref="Z7:Z13"/>
    <mergeCell ref="AA7:AA13"/>
    <mergeCell ref="C8:C11"/>
    <mergeCell ref="AC23:AD23"/>
    <mergeCell ref="A1:N1"/>
    <mergeCell ref="R1:R6"/>
  </mergeCells>
  <printOptions horizontalCentered="1" verticalCentered="1"/>
  <pageMargins left="0.45" right="0.45" top="0.2" bottom="0.2" header="0.3" footer="0.3"/>
  <pageSetup scale="65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6" sqref="O36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P35" sqref="P35"/>
    </sheetView>
  </sheetViews>
  <sheetFormatPr defaultRowHeight="12.75"/>
  <sheetData>
    <row r="1" spans="1:1" ht="18">
      <c r="A1" s="114" t="s">
        <v>77</v>
      </c>
    </row>
    <row r="2" spans="1:1" ht="15.75">
      <c r="A2" s="107" t="s">
        <v>78</v>
      </c>
    </row>
    <row r="3" spans="1:1" ht="15.75">
      <c r="A3" s="108" t="s">
        <v>79</v>
      </c>
    </row>
    <row r="4" spans="1:1" ht="15.75">
      <c r="A4" s="108" t="s">
        <v>80</v>
      </c>
    </row>
    <row r="5" spans="1:1" ht="15.75">
      <c r="A5" s="108" t="s">
        <v>81</v>
      </c>
    </row>
    <row r="6" spans="1:1" ht="15.75">
      <c r="A6" s="108"/>
    </row>
    <row r="7" spans="1:1" ht="15.75">
      <c r="A7" s="107" t="s">
        <v>82</v>
      </c>
    </row>
    <row r="8" spans="1:1" ht="15.75">
      <c r="A8" s="108" t="s">
        <v>83</v>
      </c>
    </row>
    <row r="9" spans="1:1" ht="15.75">
      <c r="A9" s="108" t="s">
        <v>84</v>
      </c>
    </row>
    <row r="10" spans="1:1" ht="15.75">
      <c r="A10" s="108" t="s">
        <v>85</v>
      </c>
    </row>
    <row r="11" spans="1:1" ht="15.75">
      <c r="A11" s="108" t="s">
        <v>86</v>
      </c>
    </row>
    <row r="12" spans="1:1" ht="15.75">
      <c r="A12" s="109" t="s">
        <v>115</v>
      </c>
    </row>
    <row r="13" spans="1:1" ht="15.75">
      <c r="A13" s="109" t="s">
        <v>116</v>
      </c>
    </row>
    <row r="14" spans="1:1" ht="15.75">
      <c r="A14" s="109" t="s">
        <v>117</v>
      </c>
    </row>
    <row r="15" spans="1:1" ht="15.75">
      <c r="A15" s="109"/>
    </row>
    <row r="16" spans="1:1" ht="15.75">
      <c r="A16" s="107" t="s">
        <v>87</v>
      </c>
    </row>
    <row r="17" spans="1:2" ht="15.75">
      <c r="A17" s="108" t="s">
        <v>88</v>
      </c>
    </row>
    <row r="18" spans="1:2" ht="15.75">
      <c r="A18" s="108" t="s">
        <v>89</v>
      </c>
    </row>
    <row r="19" spans="1:2" ht="15.75">
      <c r="A19" s="108" t="s">
        <v>90</v>
      </c>
    </row>
    <row r="20" spans="1:2" ht="15.75">
      <c r="A20" s="108" t="s">
        <v>91</v>
      </c>
    </row>
    <row r="21" spans="1:2" ht="15.75">
      <c r="A21" s="108"/>
    </row>
    <row r="22" spans="1:2" ht="15.75">
      <c r="A22" s="107" t="s">
        <v>92</v>
      </c>
    </row>
    <row r="23" spans="1:2" ht="15.75">
      <c r="A23" s="108" t="s">
        <v>93</v>
      </c>
    </row>
    <row r="24" spans="1:2" ht="15.75">
      <c r="A24" s="107" t="s">
        <v>94</v>
      </c>
    </row>
    <row r="25" spans="1:2" ht="15.75">
      <c r="A25" s="108" t="s">
        <v>95</v>
      </c>
    </row>
    <row r="26" spans="1:2" ht="15.75">
      <c r="A26" s="108" t="s">
        <v>96</v>
      </c>
    </row>
    <row r="27" spans="1:2" ht="15.75">
      <c r="A27" s="108" t="s">
        <v>97</v>
      </c>
    </row>
    <row r="28" spans="1:2" ht="15.75">
      <c r="A28" s="107" t="s">
        <v>98</v>
      </c>
    </row>
    <row r="29" spans="1:2" ht="15.75">
      <c r="A29" s="108" t="s">
        <v>99</v>
      </c>
    </row>
    <row r="30" spans="1:2" ht="15.75">
      <c r="A30" s="108" t="s">
        <v>100</v>
      </c>
    </row>
    <row r="31" spans="1:2" ht="15.75">
      <c r="A31" s="108" t="s">
        <v>101</v>
      </c>
    </row>
    <row r="32" spans="1:2" ht="15.75">
      <c r="B32" s="108" t="s">
        <v>102</v>
      </c>
    </row>
    <row r="33" spans="1:2" ht="15.75">
      <c r="B33" s="108"/>
    </row>
    <row r="34" spans="1:2" ht="15.75">
      <c r="A34" s="107" t="s">
        <v>103</v>
      </c>
    </row>
    <row r="35" spans="1:2" ht="15.75">
      <c r="A35" s="108" t="s">
        <v>104</v>
      </c>
    </row>
    <row r="36" spans="1:2" ht="15.75">
      <c r="B36" s="108" t="s">
        <v>105</v>
      </c>
    </row>
    <row r="37" spans="1:2" ht="15.75">
      <c r="A37" s="110" t="s">
        <v>106</v>
      </c>
    </row>
    <row r="38" spans="1:2" ht="15.75">
      <c r="A38" s="110" t="s">
        <v>107</v>
      </c>
    </row>
    <row r="39" spans="1:2" ht="15.75">
      <c r="A39" s="108" t="s">
        <v>108</v>
      </c>
    </row>
    <row r="40" spans="1:2" ht="15.75">
      <c r="A40" s="108" t="s">
        <v>109</v>
      </c>
    </row>
    <row r="41" spans="1:2" ht="15.75">
      <c r="A41" s="108" t="s">
        <v>110</v>
      </c>
    </row>
    <row r="42" spans="1:2" ht="15.75">
      <c r="A42" s="108" t="s">
        <v>111</v>
      </c>
    </row>
    <row r="43" spans="1:2" ht="15.75">
      <c r="A43" s="108" t="s">
        <v>112</v>
      </c>
    </row>
    <row r="44" spans="1:2" ht="15.75">
      <c r="A44" s="108" t="s">
        <v>113</v>
      </c>
    </row>
    <row r="45" spans="1:2" ht="15.75">
      <c r="B45" s="108" t="s">
        <v>118</v>
      </c>
    </row>
    <row r="46" spans="1:2" ht="15.75">
      <c r="A46" s="111"/>
      <c r="B46" s="113" t="s">
        <v>119</v>
      </c>
    </row>
    <row r="47" spans="1:2">
      <c r="A47" s="111"/>
    </row>
    <row r="48" spans="1:2">
      <c r="A48" s="111"/>
    </row>
    <row r="49" spans="1:1">
      <c r="A49" s="112" t="s">
        <v>114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JUNIOR</vt:lpstr>
      <vt:lpstr>INTERMEDIATE</vt:lpstr>
      <vt:lpstr>SENIOR</vt:lpstr>
      <vt:lpstr>RESULTS</vt:lpstr>
      <vt:lpstr>Instructions</vt:lpstr>
      <vt:lpstr>Sheet5</vt:lpstr>
      <vt:lpstr>INTERMEDIATE!Print_Area</vt:lpstr>
      <vt:lpstr>JUNIOR!Print_Area</vt:lpstr>
      <vt:lpstr>SENIOR!Print_Area</vt:lpstr>
      <vt:lpstr>INTERMEDIATE!Print_Titles</vt:lpstr>
      <vt:lpstr>JUNIOR!Print_Titles</vt:lpstr>
      <vt:lpstr>SENIOR!Print_Titles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Todd</dc:creator>
  <cp:lastModifiedBy>William Freitas</cp:lastModifiedBy>
  <cp:lastPrinted>2013-01-18T21:24:45Z</cp:lastPrinted>
  <dcterms:created xsi:type="dcterms:W3CDTF">1998-08-21T22:21:26Z</dcterms:created>
  <dcterms:modified xsi:type="dcterms:W3CDTF">2013-01-25T18:48:27Z</dcterms:modified>
</cp:coreProperties>
</file>